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585" windowWidth="16380" windowHeight="8190" activeTab="0"/>
  </bookViews>
  <sheets>
    <sheet name="Compte-rendu" sheetId="1" r:id="rId1"/>
    <sheet name="Fiche résultats" sheetId="2" r:id="rId2"/>
    <sheet name="Résultats classés" sheetId="3" r:id="rId3"/>
  </sheets>
  <definedNames>
    <definedName name="__xlnm.Print_Area_1" localSheetId="2">#REF!</definedName>
    <definedName name="__xlnm.Print_Area_1">#REF!</definedName>
    <definedName name="__xlnm.Print_Area_2" localSheetId="2">#REF!</definedName>
    <definedName name="__xlnm.Print_Area_2">#REF!</definedName>
    <definedName name="__xlnm.Print_Area_5" localSheetId="2">#REF!</definedName>
    <definedName name="__xlnm.Print_Area_5">#REF!</definedName>
    <definedName name="Debut">"#REF!"</definedName>
    <definedName name="Debut_1">"#REF!"</definedName>
    <definedName name="Excel_BuiltIn_Print_Area_1_1" localSheetId="2">#REF!</definedName>
    <definedName name="Excel_BuiltIn_Print_Area_1_1">#REF!</definedName>
    <definedName name="Excel_BuiltIn_Print_Area_8_1">"#REF!"</definedName>
    <definedName name="Excel_BuiltIn_Print_Area_8_1_1">"#REF!"</definedName>
    <definedName name="In_manche">"#REF!"</definedName>
    <definedName name="In_manche_1">"#REF!"</definedName>
    <definedName name="In_serie">"#REF!"</definedName>
    <definedName name="In_serie_1">"#REF!"</definedName>
    <definedName name="M" localSheetId="1">#REF!</definedName>
    <definedName name="M" localSheetId="2">#REF!</definedName>
    <definedName name="M">#REF!</definedName>
    <definedName name="N" localSheetId="1">#REF!</definedName>
    <definedName name="N" localSheetId="2">#REF!</definedName>
    <definedName name="N">#REF!</definedName>
    <definedName name="w" localSheetId="1">#REF!</definedName>
    <definedName name="w" localSheetId="2">#REF!</definedName>
    <definedName name="w">#REF!</definedName>
    <definedName name="_xlnm.Print_Area" localSheetId="0">'Compte-rendu'!$A$1:$P$51</definedName>
    <definedName name="_xlnm.Print_Area" localSheetId="1">'Fiche résultats'!$A$1:$J$34</definedName>
    <definedName name="_xlnm.Print_Area" localSheetId="2">'Résultats classés'!$A$1:$J$35</definedName>
  </definedNames>
  <calcPr fullCalcOnLoad="1"/>
</workbook>
</file>

<file path=xl/sharedStrings.xml><?xml version="1.0" encoding="utf-8"?>
<sst xmlns="http://schemas.openxmlformats.org/spreadsheetml/2006/main" count="89" uniqueCount="77">
  <si>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</si>
  <si>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</si>
  <si>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</si>
  <si>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</si>
  <si>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</si>
  <si>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</si>
  <si>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</si>
  <si>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</si>
  <si>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</si>
  <si>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</si>
  <si>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</si>
  <si>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</si>
  <si>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</si>
  <si>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</si>
  <si>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</si>
  <si>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</si>
  <si>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</si>
  <si>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</si>
  <si>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</si>
  <si>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</si>
  <si>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</si>
  <si>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Juges stagiaires</t>
  </si>
  <si>
    <t>Total</t>
  </si>
  <si>
    <t xml:space="preserve">NOMBRE DE CONCURRENTS </t>
  </si>
  <si>
    <t>International</t>
  </si>
  <si>
    <t>SIGNATURE DU JUGE</t>
  </si>
  <si>
    <t>Trophées de France</t>
  </si>
  <si>
    <t>CLASSES RECONNUES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</si>
  <si>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</si>
  <si>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</si>
  <si>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</si>
  <si>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</si>
  <si>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</si>
  <si>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</si>
  <si>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</si>
  <si>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REFERENCES CIRCUIT &amp; BASSIN</t>
  </si>
  <si>
    <t>Fonction</t>
  </si>
  <si>
    <t>CATEGORIE</t>
  </si>
  <si>
    <t>Points</t>
  </si>
  <si>
    <t>NOMS</t>
  </si>
  <si>
    <t>Prénoms</t>
  </si>
  <si>
    <t>NOMBRE DE CONCURRENTS:</t>
  </si>
  <si>
    <t>Coupe de France</t>
  </si>
  <si>
    <t>F5-E</t>
  </si>
  <si>
    <t>N° Club</t>
  </si>
  <si>
    <t>N° Voile</t>
  </si>
  <si>
    <t xml:space="preserve">N° Licence </t>
  </si>
  <si>
    <t>J/S</t>
  </si>
  <si>
    <t>Classement</t>
  </si>
  <si>
    <t>Direction</t>
  </si>
  <si>
    <t>F5-M</t>
  </si>
  <si>
    <t>RG-65</t>
  </si>
  <si>
    <t>Surface navigable</t>
  </si>
  <si>
    <t>6000 m²</t>
  </si>
  <si>
    <t xml:space="preserve"> Espace utile</t>
  </si>
  <si>
    <t>80 X 80 m Minimum</t>
  </si>
  <si>
    <t>Force</t>
  </si>
  <si>
    <t>Nombre de régates</t>
  </si>
  <si>
    <t>VENT</t>
  </si>
  <si>
    <t>F5-10</t>
  </si>
  <si>
    <t>F5L</t>
  </si>
  <si>
    <t>CLASSEMENT  GENERAL</t>
  </si>
  <si>
    <t>EQUIV</t>
  </si>
  <si>
    <t>RANG</t>
  </si>
  <si>
    <t>Colonnes cachées ne pas modifier</t>
  </si>
  <si>
    <t>Ligne cachée</t>
  </si>
  <si>
    <t>CLE</t>
  </si>
  <si>
    <t>DESIGNATION DE LA COMPETITION</t>
  </si>
  <si>
    <t>Type de compétition</t>
  </si>
  <si>
    <t>Lieu d'évolution</t>
  </si>
  <si>
    <t>Rlog</t>
  </si>
  <si>
    <t>Voilier</t>
  </si>
  <si>
    <t>Le présent document est à compléter et à envoyer au responsable de la Commission Technique</t>
  </si>
  <si>
    <t>chargé de l'attribution et de la retransmission au Webmaster du site fédéral pour mises à jour :</t>
  </si>
  <si>
    <t>E-mail :</t>
  </si>
  <si>
    <t>ds-voile@ffmn.fr</t>
  </si>
  <si>
    <r>
      <t xml:space="preserve">   </t>
    </r>
    <r>
      <rPr>
        <sz val="10"/>
        <color indexed="8"/>
        <rFont val="Calibri"/>
        <family val="2"/>
      </rPr>
      <t>M. Sylvain GREGOIRE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</si>
</sst>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000"/>
    <numFmt numFmtId="166" formatCode="000"/>
  </numFmts>
  <fonts count="9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3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rgb="FF0037E6"/>
      <name val="Calibri"/>
      <family val="2"/>
    </font>
    <font>
      <b/>
      <sz val="24"/>
      <color theme="1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 style="medium"/>
      <bottom style="medium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dotted"/>
      <right style="dotted"/>
      <top style="dotted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thin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5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93">
    <xf numFmtId="0" fontId="0" fillId="0" borderId="0" xfId="0" applyAlignment="1">
      <alignment/>
    </xf>
    <xf numFmtId="0" fontId="70" fillId="0" borderId="0" xfId="56" applyFont="1">
      <alignment/>
      <protection/>
    </xf>
    <xf numFmtId="0" fontId="51" fillId="0" borderId="0" xfId="56">
      <alignment/>
      <protection/>
    </xf>
    <xf numFmtId="0" fontId="51" fillId="0" borderId="0" xfId="56" applyFont="1" applyAlignment="1">
      <alignment horizontal="left" vertical="center" indent="1"/>
      <protection/>
    </xf>
    <xf numFmtId="0" fontId="51" fillId="0" borderId="0" xfId="56" applyBorder="1">
      <alignment/>
      <protection/>
    </xf>
    <xf numFmtId="0" fontId="51" fillId="0" borderId="0" xfId="56" applyBorder="1" applyAlignment="1" applyProtection="1">
      <alignment horizontal="center" vertical="center"/>
      <protection/>
    </xf>
    <xf numFmtId="0" fontId="68" fillId="0" borderId="0" xfId="56" applyFont="1" applyBorder="1" applyAlignment="1">
      <alignment horizontal="left" vertical="center" indent="1"/>
      <protection/>
    </xf>
    <xf numFmtId="0" fontId="51" fillId="0" borderId="0" xfId="56" applyFont="1" applyBorder="1" applyAlignment="1" applyProtection="1">
      <alignment horizontal="left" vertical="center" indent="1"/>
      <protection/>
    </xf>
    <xf numFmtId="0" fontId="71" fillId="0" borderId="0" xfId="56" applyFont="1" applyBorder="1" applyAlignment="1" applyProtection="1">
      <alignment horizontal="left" vertical="center"/>
      <protection/>
    </xf>
    <xf numFmtId="0" fontId="51" fillId="0" borderId="0" xfId="56" applyFont="1" applyBorder="1" applyAlignment="1" applyProtection="1">
      <alignment/>
      <protection/>
    </xf>
    <xf numFmtId="0" fontId="72" fillId="0" borderId="0" xfId="56" applyFont="1" applyBorder="1" applyAlignment="1">
      <alignment horizontal="left" vertical="center" indent="1"/>
      <protection/>
    </xf>
    <xf numFmtId="0" fontId="51" fillId="0" borderId="0" xfId="56" applyFont="1" applyBorder="1" applyAlignment="1" applyProtection="1">
      <alignment horizontal="left" vertical="center"/>
      <protection locked="0"/>
    </xf>
    <xf numFmtId="164" fontId="68" fillId="0" borderId="0" xfId="56" applyNumberFormat="1" applyFont="1" applyBorder="1" applyAlignment="1" applyProtection="1">
      <alignment horizontal="left" vertical="center"/>
      <protection locked="0"/>
    </xf>
    <xf numFmtId="0" fontId="51" fillId="0" borderId="0" xfId="56" applyFont="1" applyBorder="1" applyAlignment="1" applyProtection="1">
      <alignment horizontal="left" vertical="top"/>
      <protection locked="0"/>
    </xf>
    <xf numFmtId="0" fontId="73" fillId="0" borderId="0" xfId="56" applyFont="1" applyBorder="1" applyAlignment="1">
      <alignment horizontal="left" vertical="center"/>
      <protection/>
    </xf>
    <xf numFmtId="0" fontId="51" fillId="0" borderId="0" xfId="56" applyFont="1" applyBorder="1" applyAlignment="1">
      <alignment horizontal="left" vertical="center"/>
      <protection/>
    </xf>
    <xf numFmtId="0" fontId="51" fillId="0" borderId="0" xfId="56" applyFill="1">
      <alignment/>
      <protection/>
    </xf>
    <xf numFmtId="0" fontId="51" fillId="0" borderId="10" xfId="56" applyFill="1" applyBorder="1" applyAlignment="1" applyProtection="1">
      <alignment/>
      <protection/>
    </xf>
    <xf numFmtId="0" fontId="74" fillId="0" borderId="0" xfId="56" applyFont="1" applyProtection="1">
      <alignment/>
      <protection/>
    </xf>
    <xf numFmtId="0" fontId="75" fillId="0" borderId="0" xfId="56" applyFont="1" applyProtection="1">
      <alignment/>
      <protection/>
    </xf>
    <xf numFmtId="0" fontId="51" fillId="0" borderId="0" xfId="56" applyProtection="1">
      <alignment/>
      <protection/>
    </xf>
    <xf numFmtId="0" fontId="76" fillId="0" borderId="0" xfId="56" applyFont="1" applyProtection="1">
      <alignment/>
      <protection/>
    </xf>
    <xf numFmtId="0" fontId="70" fillId="0" borderId="0" xfId="56" applyFont="1" applyProtection="1">
      <alignment/>
      <protection/>
    </xf>
    <xf numFmtId="0" fontId="70" fillId="0" borderId="10" xfId="56" applyFont="1" applyFill="1" applyBorder="1" applyAlignment="1" applyProtection="1">
      <alignment/>
      <protection/>
    </xf>
    <xf numFmtId="0" fontId="29" fillId="0" borderId="0" xfId="56" applyFont="1" applyAlignment="1" applyProtection="1">
      <alignment vertical="center"/>
      <protection/>
    </xf>
    <xf numFmtId="0" fontId="70" fillId="0" borderId="0" xfId="56" applyFont="1" applyAlignment="1" applyProtection="1">
      <alignment vertical="center"/>
      <protection/>
    </xf>
    <xf numFmtId="0" fontId="77" fillId="0" borderId="0" xfId="56" applyFont="1" applyAlignment="1" applyProtection="1">
      <alignment vertical="center"/>
      <protection/>
    </xf>
    <xf numFmtId="0" fontId="72" fillId="0" borderId="0" xfId="56" applyFont="1" applyAlignment="1" applyProtection="1">
      <alignment horizontal="left" vertical="center" indent="1"/>
      <protection/>
    </xf>
    <xf numFmtId="0" fontId="78" fillId="0" borderId="0" xfId="56" applyFont="1" applyAlignment="1" applyProtection="1">
      <alignment horizontal="left" vertical="center" indent="1"/>
      <protection/>
    </xf>
    <xf numFmtId="0" fontId="79" fillId="0" borderId="0" xfId="56" applyFont="1" applyProtection="1">
      <alignment/>
      <protection/>
    </xf>
    <xf numFmtId="0" fontId="80" fillId="0" borderId="0" xfId="56" applyFont="1" applyProtection="1">
      <alignment/>
      <protection/>
    </xf>
    <xf numFmtId="0" fontId="80" fillId="0" borderId="0" xfId="56" applyFont="1" applyAlignment="1" applyProtection="1">
      <alignment horizontal="left" vertical="center" indent="1"/>
      <protection/>
    </xf>
    <xf numFmtId="0" fontId="78" fillId="0" borderId="0" xfId="56" applyFont="1" applyBorder="1" applyAlignment="1" applyProtection="1">
      <alignment horizontal="left" vertical="center" indent="1"/>
      <protection/>
    </xf>
    <xf numFmtId="0" fontId="51" fillId="0" borderId="0" xfId="56" applyFont="1" applyAlignment="1" applyProtection="1">
      <alignment horizontal="left" vertical="center" indent="1"/>
      <protection/>
    </xf>
    <xf numFmtId="0" fontId="51" fillId="0" borderId="10" xfId="56" applyFont="1" applyFill="1" applyBorder="1" applyAlignment="1" applyProtection="1">
      <alignment/>
      <protection/>
    </xf>
    <xf numFmtId="0" fontId="51" fillId="0" borderId="0" xfId="56" applyFont="1" applyProtection="1">
      <alignment/>
      <protection/>
    </xf>
    <xf numFmtId="0" fontId="78" fillId="0" borderId="11" xfId="56" applyFont="1" applyBorder="1" applyAlignment="1" applyProtection="1">
      <alignment horizontal="left" vertical="center" indent="1"/>
      <protection/>
    </xf>
    <xf numFmtId="0" fontId="68" fillId="0" borderId="0" xfId="56" applyFont="1" applyBorder="1" applyAlignment="1" applyProtection="1">
      <alignment horizontal="left" vertical="center" indent="1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78" fillId="0" borderId="0" xfId="56" applyFont="1" applyBorder="1" applyAlignment="1" applyProtection="1">
      <alignment horizontal="center" vertical="center"/>
      <protection/>
    </xf>
    <xf numFmtId="0" fontId="68" fillId="0" borderId="0" xfId="56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80" fillId="0" borderId="0" xfId="56" applyFont="1" applyBorder="1" applyAlignment="1" applyProtection="1">
      <alignment vertical="center"/>
      <protection/>
    </xf>
    <xf numFmtId="0" fontId="78" fillId="0" borderId="0" xfId="56" applyFont="1" applyBorder="1" applyAlignment="1" applyProtection="1">
      <alignment vertical="center"/>
      <protection/>
    </xf>
    <xf numFmtId="0" fontId="78" fillId="0" borderId="0" xfId="56" applyFont="1" applyBorder="1" applyAlignment="1" applyProtection="1">
      <alignment horizontal="left" vertical="center" wrapText="1" indent="1"/>
      <protection/>
    </xf>
    <xf numFmtId="0" fontId="51" fillId="0" borderId="0" xfId="56" applyBorder="1" applyProtection="1">
      <alignment/>
      <protection/>
    </xf>
    <xf numFmtId="0" fontId="72" fillId="0" borderId="11" xfId="56" applyFont="1" applyBorder="1" applyAlignment="1" applyProtection="1">
      <alignment horizontal="left" vertical="center" indent="1"/>
      <protection/>
    </xf>
    <xf numFmtId="0" fontId="79" fillId="0" borderId="0" xfId="56" applyFont="1" applyBorder="1" applyAlignment="1" applyProtection="1">
      <alignment/>
      <protection/>
    </xf>
    <xf numFmtId="0" fontId="80" fillId="0" borderId="0" xfId="56" applyFont="1" applyBorder="1" applyAlignment="1" applyProtection="1">
      <alignment/>
      <protection/>
    </xf>
    <xf numFmtId="0" fontId="51" fillId="0" borderId="0" xfId="56" applyFill="1" applyProtection="1">
      <alignment/>
      <protection/>
    </xf>
    <xf numFmtId="0" fontId="78" fillId="0" borderId="0" xfId="56" applyNumberFormat="1" applyFont="1" applyFill="1" applyBorder="1" applyAlignment="1" applyProtection="1">
      <alignment/>
      <protection/>
    </xf>
    <xf numFmtId="0" fontId="79" fillId="0" borderId="0" xfId="56" applyNumberFormat="1" applyFont="1" applyFill="1" applyBorder="1" applyAlignment="1" applyProtection="1">
      <alignment/>
      <protection/>
    </xf>
    <xf numFmtId="0" fontId="80" fillId="0" borderId="0" xfId="56" applyNumberFormat="1" applyFont="1" applyFill="1" applyBorder="1" applyAlignment="1" applyProtection="1">
      <alignment/>
      <protection/>
    </xf>
    <xf numFmtId="0" fontId="80" fillId="0" borderId="0" xfId="56" applyNumberFormat="1" applyFont="1" applyFill="1" applyAlignment="1" applyProtection="1">
      <alignment/>
      <protection/>
    </xf>
    <xf numFmtId="0" fontId="78" fillId="0" borderId="0" xfId="56" applyNumberFormat="1" applyFont="1" applyFill="1" applyAlignment="1" applyProtection="1">
      <alignment/>
      <protection/>
    </xf>
    <xf numFmtId="0" fontId="51" fillId="0" borderId="0" xfId="56" applyNumberFormat="1" applyFont="1" applyFill="1" applyAlignment="1" applyProtection="1">
      <alignment/>
      <protection/>
    </xf>
    <xf numFmtId="0" fontId="68" fillId="0" borderId="0" xfId="56" applyFont="1" applyFill="1" applyBorder="1" applyAlignment="1" applyProtection="1">
      <alignment/>
      <protection/>
    </xf>
    <xf numFmtId="0" fontId="68" fillId="0" borderId="0" xfId="5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51" fillId="0" borderId="0" xfId="56" applyFont="1" applyBorder="1" applyAlignment="1" applyProtection="1">
      <alignment horizontal="left" vertical="top"/>
      <protection/>
    </xf>
    <xf numFmtId="0" fontId="51" fillId="0" borderId="0" xfId="56" applyFont="1" applyBorder="1" applyAlignment="1" applyProtection="1">
      <alignment horizontal="left" vertical="center"/>
      <protection/>
    </xf>
    <xf numFmtId="0" fontId="51" fillId="0" borderId="0" xfId="56" applyAlignment="1" applyProtection="1">
      <alignment/>
      <protection/>
    </xf>
    <xf numFmtId="0" fontId="70" fillId="0" borderId="0" xfId="56" applyFont="1" applyAlignment="1" applyProtection="1">
      <alignment horizontal="left" vertical="center"/>
      <protection/>
    </xf>
    <xf numFmtId="0" fontId="51" fillId="33" borderId="10" xfId="56" applyFill="1" applyBorder="1" applyAlignment="1" applyProtection="1">
      <alignment horizontal="center" vertical="center"/>
      <protection/>
    </xf>
    <xf numFmtId="0" fontId="51" fillId="0" borderId="0" xfId="56" applyFont="1" applyProtection="1">
      <alignment/>
      <protection/>
    </xf>
    <xf numFmtId="0" fontId="29" fillId="0" borderId="0" xfId="46" applyFont="1" applyAlignment="1" applyProtection="1">
      <alignment vertical="center"/>
      <protection/>
    </xf>
    <xf numFmtId="0" fontId="51" fillId="0" borderId="0" xfId="56" applyFont="1" applyBorder="1" applyAlignment="1" applyProtection="1">
      <alignment horizontal="center" vertical="center"/>
      <protection/>
    </xf>
    <xf numFmtId="0" fontId="51" fillId="0" borderId="0" xfId="56" applyFont="1" applyBorder="1" applyProtection="1">
      <alignment/>
      <protection/>
    </xf>
    <xf numFmtId="0" fontId="51" fillId="0" borderId="0" xfId="56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81" fillId="0" borderId="12" xfId="56" applyFont="1" applyBorder="1" applyAlignment="1" applyProtection="1">
      <alignment horizontal="left" vertical="center" indent="1"/>
      <protection/>
    </xf>
    <xf numFmtId="0" fontId="29" fillId="0" borderId="10" xfId="0" applyFont="1" applyBorder="1" applyAlignment="1" applyProtection="1">
      <alignment horizontal="left" vertical="center" indent="1"/>
      <protection/>
    </xf>
    <xf numFmtId="0" fontId="34" fillId="0" borderId="10" xfId="0" applyFont="1" applyBorder="1" applyAlignment="1" applyProtection="1">
      <alignment horizontal="left" vertical="center" indent="1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82" fillId="0" borderId="0" xfId="56" applyFont="1" applyFill="1" applyBorder="1" applyAlignment="1" applyProtection="1">
      <alignment vertical="center"/>
      <protection/>
    </xf>
    <xf numFmtId="0" fontId="83" fillId="0" borderId="0" xfId="56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left" vertical="center" indent="1"/>
      <protection/>
    </xf>
    <xf numFmtId="0" fontId="34" fillId="0" borderId="12" xfId="0" applyFont="1" applyBorder="1" applyAlignment="1" applyProtection="1">
      <alignment horizontal="left" vertical="center" indent="1"/>
      <protection/>
    </xf>
    <xf numFmtId="0" fontId="34" fillId="0" borderId="13" xfId="0" applyFont="1" applyBorder="1" applyAlignment="1" applyProtection="1">
      <alignment horizontal="center" vertical="center"/>
      <protection/>
    </xf>
    <xf numFmtId="0" fontId="39" fillId="34" borderId="14" xfId="0" applyFont="1" applyFill="1" applyBorder="1" applyAlignment="1" applyProtection="1">
      <alignment horizontal="center" vertical="center"/>
      <protection locked="0"/>
    </xf>
    <xf numFmtId="0" fontId="39" fillId="34" borderId="14" xfId="56" applyFont="1" applyFill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/>
    </xf>
    <xf numFmtId="0" fontId="84" fillId="34" borderId="15" xfId="56" applyFont="1" applyFill="1" applyBorder="1" applyAlignment="1" applyProtection="1">
      <alignment horizontal="center" vertical="center"/>
      <protection locked="0"/>
    </xf>
    <xf numFmtId="0" fontId="60" fillId="0" borderId="0" xfId="52">
      <alignment/>
      <protection/>
    </xf>
    <xf numFmtId="0" fontId="60" fillId="0" borderId="0" xfId="52" applyProtection="1">
      <alignment/>
      <protection locked="0"/>
    </xf>
    <xf numFmtId="0" fontId="39" fillId="34" borderId="16" xfId="0" applyFont="1" applyFill="1" applyBorder="1" applyAlignment="1" applyProtection="1">
      <alignment horizontal="center" vertical="center"/>
      <protection locked="0"/>
    </xf>
    <xf numFmtId="0" fontId="60" fillId="0" borderId="0" xfId="52" applyProtection="1">
      <alignment/>
      <protection/>
    </xf>
    <xf numFmtId="0" fontId="85" fillId="0" borderId="0" xfId="52" applyFont="1" applyFill="1" applyProtection="1">
      <alignment/>
      <protection/>
    </xf>
    <xf numFmtId="0" fontId="86" fillId="0" borderId="0" xfId="52" applyFont="1" applyProtection="1">
      <alignment/>
      <protection/>
    </xf>
    <xf numFmtId="0" fontId="51" fillId="0" borderId="13" xfId="56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left" vertical="center" indent="1"/>
      <protection/>
    </xf>
    <xf numFmtId="0" fontId="51" fillId="0" borderId="11" xfId="56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51" fillId="0" borderId="17" xfId="56" applyFont="1" applyBorder="1" applyAlignment="1" applyProtection="1">
      <alignment horizontal="center" vertical="center"/>
      <protection/>
    </xf>
    <xf numFmtId="0" fontId="53" fillId="0" borderId="11" xfId="56" applyFont="1" applyBorder="1" applyAlignment="1" applyProtection="1">
      <alignment horizontal="left" vertical="center" indent="1"/>
      <protection/>
    </xf>
    <xf numFmtId="0" fontId="80" fillId="0" borderId="12" xfId="56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80" fillId="0" borderId="0" xfId="56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1" fillId="0" borderId="11" xfId="56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80" fillId="35" borderId="0" xfId="56" applyFont="1" applyFill="1" applyBorder="1" applyAlignment="1" applyProtection="1">
      <alignment horizontal="left" vertical="center"/>
      <protection/>
    </xf>
    <xf numFmtId="0" fontId="80" fillId="35" borderId="0" xfId="56" applyFont="1" applyFill="1" applyBorder="1" applyAlignment="1" applyProtection="1">
      <alignment horizontal="right" vertical="center"/>
      <protection/>
    </xf>
    <xf numFmtId="0" fontId="80" fillId="0" borderId="0" xfId="56" applyFont="1" applyFill="1" applyBorder="1" applyAlignment="1" applyProtection="1">
      <alignment horizontal="right" vertical="center"/>
      <protection/>
    </xf>
    <xf numFmtId="0" fontId="51" fillId="0" borderId="0" xfId="56" applyFont="1" applyFill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/>
      <protection/>
    </xf>
    <xf numFmtId="0" fontId="34" fillId="0" borderId="11" xfId="0" applyFont="1" applyBorder="1" applyAlignment="1" applyProtection="1">
      <alignment horizontal="left" vertical="center" indent="1"/>
      <protection/>
    </xf>
    <xf numFmtId="0" fontId="68" fillId="0" borderId="11" xfId="56" applyFont="1" applyBorder="1" applyAlignment="1" applyProtection="1">
      <alignment horizontal="left" vertical="center" indent="1"/>
      <protection/>
    </xf>
    <xf numFmtId="0" fontId="34" fillId="0" borderId="11" xfId="0" applyFont="1" applyBorder="1" applyAlignment="1" applyProtection="1">
      <alignment horizontal="center" vertical="center"/>
      <protection/>
    </xf>
    <xf numFmtId="0" fontId="51" fillId="0" borderId="11" xfId="56" applyFont="1" applyBorder="1" applyAlignment="1" applyProtection="1">
      <alignment horizontal="center" vertical="center"/>
      <protection/>
    </xf>
    <xf numFmtId="0" fontId="80" fillId="0" borderId="0" xfId="56" applyFont="1" applyBorder="1" applyAlignment="1" applyProtection="1">
      <alignment horizontal="center" vertical="center"/>
      <protection/>
    </xf>
    <xf numFmtId="0" fontId="51" fillId="0" borderId="18" xfId="56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center" vertical="center"/>
      <protection/>
    </xf>
    <xf numFmtId="0" fontId="51" fillId="0" borderId="20" xfId="56" applyFont="1" applyBorder="1" applyAlignment="1" applyProtection="1">
      <alignment horizontal="left" vertical="center" indent="1"/>
      <protection/>
    </xf>
    <xf numFmtId="0" fontId="34" fillId="0" borderId="17" xfId="0" applyFont="1" applyBorder="1" applyAlignment="1" applyProtection="1">
      <alignment horizontal="left" vertical="center" indent="1"/>
      <protection/>
    </xf>
    <xf numFmtId="0" fontId="34" fillId="0" borderId="21" xfId="0" applyFont="1" applyBorder="1" applyAlignment="1" applyProtection="1">
      <alignment horizontal="left" vertical="center" indent="1"/>
      <protection/>
    </xf>
    <xf numFmtId="0" fontId="34" fillId="34" borderId="22" xfId="0" applyFont="1" applyFill="1" applyBorder="1" applyAlignment="1" applyProtection="1">
      <alignment horizontal="left" vertical="center" indent="1"/>
      <protection locked="0"/>
    </xf>
    <xf numFmtId="0" fontId="51" fillId="0" borderId="20" xfId="56" applyFont="1" applyBorder="1" applyAlignment="1" applyProtection="1">
      <alignment horizontal="left" vertical="center" indent="1"/>
      <protection/>
    </xf>
    <xf numFmtId="0" fontId="80" fillId="0" borderId="12" xfId="56" applyFont="1" applyBorder="1" applyAlignment="1" applyProtection="1">
      <alignment horizontal="left" vertical="center" indent="1"/>
      <protection/>
    </xf>
    <xf numFmtId="0" fontId="43" fillId="0" borderId="12" xfId="0" applyFont="1" applyBorder="1" applyAlignment="1" applyProtection="1">
      <alignment horizontal="left" vertical="center" indent="1"/>
      <protection/>
    </xf>
    <xf numFmtId="0" fontId="39" fillId="34" borderId="19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29" fillId="0" borderId="0" xfId="0" applyFont="1" applyBorder="1" applyAlignment="1" applyProtection="1">
      <alignment horizontal="left" vertical="center" indent="1"/>
      <protection/>
    </xf>
    <xf numFmtId="0" fontId="80" fillId="0" borderId="0" xfId="56" applyFont="1" applyBorder="1" applyAlignment="1" applyProtection="1">
      <alignment horizontal="left" vertical="center" indent="1"/>
      <protection/>
    </xf>
    <xf numFmtId="0" fontId="39" fillId="34" borderId="2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 locked="0"/>
    </xf>
    <xf numFmtId="0" fontId="44" fillId="0" borderId="24" xfId="52" applyFont="1" applyBorder="1" applyAlignment="1" applyProtection="1">
      <alignment horizontal="center" vertical="center"/>
      <protection/>
    </xf>
    <xf numFmtId="0" fontId="84" fillId="34" borderId="16" xfId="56" applyFont="1" applyFill="1" applyBorder="1" applyAlignment="1" applyProtection="1">
      <alignment horizontal="center" vertical="center"/>
      <protection locked="0"/>
    </xf>
    <xf numFmtId="0" fontId="68" fillId="0" borderId="24" xfId="52" applyFont="1" applyBorder="1" applyAlignment="1" applyProtection="1">
      <alignment horizontal="center" vertical="center"/>
      <protection/>
    </xf>
    <xf numFmtId="0" fontId="68" fillId="0" borderId="24" xfId="52" applyFont="1" applyFill="1" applyBorder="1" applyAlignment="1" applyProtection="1">
      <alignment horizontal="center" vertical="center"/>
      <protection/>
    </xf>
    <xf numFmtId="0" fontId="36" fillId="0" borderId="24" xfId="52" applyFont="1" applyFill="1" applyBorder="1" applyAlignment="1" applyProtection="1">
      <alignment horizontal="center" vertical="center"/>
      <protection/>
    </xf>
    <xf numFmtId="0" fontId="51" fillId="0" borderId="20" xfId="56" applyFont="1" applyBorder="1" applyAlignment="1" applyProtection="1">
      <alignment horizontal="left" vertical="center" indent="1"/>
      <protection/>
    </xf>
    <xf numFmtId="0" fontId="87" fillId="33" borderId="25" xfId="52" applyFont="1" applyFill="1" applyBorder="1" applyAlignment="1" applyProtection="1">
      <alignment horizontal="center" vertical="center"/>
      <protection/>
    </xf>
    <xf numFmtId="0" fontId="87" fillId="33" borderId="26" xfId="52" applyFont="1" applyFill="1" applyBorder="1" applyAlignment="1" applyProtection="1">
      <alignment horizontal="center" vertical="center"/>
      <protection/>
    </xf>
    <xf numFmtId="0" fontId="87" fillId="33" borderId="27" xfId="52" applyFont="1" applyFill="1" applyBorder="1" applyAlignment="1" applyProtection="1">
      <alignment horizontal="center" vertical="center"/>
      <protection/>
    </xf>
    <xf numFmtId="0" fontId="87" fillId="33" borderId="28" xfId="52" applyFont="1" applyFill="1" applyBorder="1" applyAlignment="1" applyProtection="1">
      <alignment horizontal="center" vertical="center"/>
      <protection/>
    </xf>
    <xf numFmtId="0" fontId="87" fillId="33" borderId="29" xfId="52" applyFont="1" applyFill="1" applyBorder="1" applyAlignment="1" applyProtection="1">
      <alignment horizontal="center" vertical="center"/>
      <protection/>
    </xf>
    <xf numFmtId="0" fontId="87" fillId="33" borderId="30" xfId="52" applyFont="1" applyFill="1" applyBorder="1" applyAlignment="1" applyProtection="1">
      <alignment horizontal="center" vertical="center"/>
      <protection/>
    </xf>
    <xf numFmtId="0" fontId="87" fillId="33" borderId="0" xfId="52" applyFont="1" applyFill="1" applyBorder="1" applyAlignment="1" applyProtection="1">
      <alignment horizontal="center" vertical="center"/>
      <protection/>
    </xf>
    <xf numFmtId="0" fontId="36" fillId="0" borderId="24" xfId="52" applyFont="1" applyFill="1" applyBorder="1" applyAlignment="1" applyProtection="1">
      <alignment horizontal="left" vertical="center"/>
      <protection/>
    </xf>
    <xf numFmtId="0" fontId="36" fillId="34" borderId="24" xfId="52" applyFont="1" applyFill="1" applyBorder="1" applyAlignment="1" applyProtection="1">
      <alignment horizontal="left" vertical="center"/>
      <protection locked="0"/>
    </xf>
    <xf numFmtId="0" fontId="36" fillId="34" borderId="24" xfId="52" applyFont="1" applyFill="1" applyBorder="1" applyAlignment="1" applyProtection="1">
      <alignment horizontal="center" vertical="center"/>
      <protection locked="0"/>
    </xf>
    <xf numFmtId="0" fontId="69" fillId="34" borderId="24" xfId="52" applyFont="1" applyFill="1" applyBorder="1" applyAlignment="1" applyProtection="1">
      <alignment horizontal="left" vertical="center"/>
      <protection locked="0"/>
    </xf>
    <xf numFmtId="0" fontId="68" fillId="0" borderId="31" xfId="52" applyFont="1" applyBorder="1" applyAlignment="1" applyProtection="1">
      <alignment vertical="center"/>
      <protection/>
    </xf>
    <xf numFmtId="0" fontId="60" fillId="0" borderId="0" xfId="52" applyAlignment="1" applyProtection="1">
      <alignment vertical="center"/>
      <protection/>
    </xf>
    <xf numFmtId="0" fontId="78" fillId="0" borderId="0" xfId="52" applyFont="1" applyAlignment="1" applyProtection="1">
      <alignment vertical="center"/>
      <protection/>
    </xf>
    <xf numFmtId="0" fontId="68" fillId="0" borderId="31" xfId="52" applyFont="1" applyFill="1" applyBorder="1" applyAlignment="1" applyProtection="1">
      <alignment vertical="center"/>
      <protection/>
    </xf>
    <xf numFmtId="0" fontId="51" fillId="0" borderId="31" xfId="52" applyFont="1" applyFill="1" applyBorder="1" applyAlignment="1" applyProtection="1">
      <alignment vertical="center"/>
      <protection/>
    </xf>
    <xf numFmtId="165" fontId="36" fillId="34" borderId="24" xfId="52" applyNumberFormat="1" applyFont="1" applyFill="1" applyBorder="1" applyAlignment="1" applyProtection="1">
      <alignment horizontal="center" vertical="center"/>
      <protection locked="0"/>
    </xf>
    <xf numFmtId="166" fontId="36" fillId="34" borderId="24" xfId="52" applyNumberFormat="1" applyFont="1" applyFill="1" applyBorder="1" applyAlignment="1" applyProtection="1">
      <alignment horizontal="center" vertical="center"/>
      <protection locked="0"/>
    </xf>
    <xf numFmtId="166" fontId="69" fillId="34" borderId="24" xfId="52" applyNumberFormat="1" applyFont="1" applyFill="1" applyBorder="1" applyAlignment="1" applyProtection="1">
      <alignment horizontal="center" vertical="center"/>
      <protection locked="0"/>
    </xf>
    <xf numFmtId="0" fontId="60" fillId="33" borderId="0" xfId="52" applyFill="1" applyAlignment="1" applyProtection="1">
      <alignment vertical="center"/>
      <protection/>
    </xf>
    <xf numFmtId="0" fontId="60" fillId="33" borderId="0" xfId="52" applyFill="1" applyProtection="1">
      <alignment/>
      <protection/>
    </xf>
    <xf numFmtId="0" fontId="87" fillId="33" borderId="0" xfId="52" applyFont="1" applyFill="1" applyAlignment="1" applyProtection="1">
      <alignment horizontal="center" vertical="center"/>
      <protection/>
    </xf>
    <xf numFmtId="0" fontId="88" fillId="33" borderId="0" xfId="52" applyFont="1" applyFill="1" applyAlignment="1" applyProtection="1">
      <alignment vertical="center"/>
      <protection/>
    </xf>
    <xf numFmtId="0" fontId="60" fillId="33" borderId="0" xfId="52" applyFill="1">
      <alignment/>
      <protection/>
    </xf>
    <xf numFmtId="0" fontId="60" fillId="0" borderId="0" xfId="52" applyFill="1" applyProtection="1">
      <alignment/>
      <protection/>
    </xf>
    <xf numFmtId="0" fontId="60" fillId="0" borderId="0" xfId="52" applyFill="1">
      <alignment/>
      <protection/>
    </xf>
    <xf numFmtId="0" fontId="51" fillId="34" borderId="22" xfId="56" applyFont="1" applyFill="1" applyBorder="1" applyAlignment="1" applyProtection="1">
      <alignment vertical="center"/>
      <protection locked="0"/>
    </xf>
    <xf numFmtId="0" fontId="51" fillId="34" borderId="32" xfId="56" applyFont="1" applyFill="1" applyBorder="1" applyAlignment="1" applyProtection="1">
      <alignment vertical="center"/>
      <protection locked="0"/>
    </xf>
    <xf numFmtId="0" fontId="70" fillId="0" borderId="0" xfId="56" applyFont="1" applyAlignment="1" applyProtection="1">
      <alignment vertical="center"/>
      <protection/>
    </xf>
    <xf numFmtId="0" fontId="70" fillId="0" borderId="0" xfId="56" applyFont="1" applyAlignment="1" applyProtection="1">
      <alignment horizontal="right" vertical="center"/>
      <protection/>
    </xf>
    <xf numFmtId="0" fontId="51" fillId="0" borderId="33" xfId="56" applyFont="1" applyBorder="1" applyAlignment="1" applyProtection="1">
      <alignment horizontal="left" vertical="center" indent="1"/>
      <protection/>
    </xf>
    <xf numFmtId="0" fontId="0" fillId="0" borderId="22" xfId="0" applyBorder="1" applyAlignment="1" applyProtection="1">
      <alignment horizontal="left" vertical="center" indent="1"/>
      <protection/>
    </xf>
    <xf numFmtId="0" fontId="0" fillId="0" borderId="32" xfId="0" applyBorder="1" applyAlignment="1" applyProtection="1">
      <alignment horizontal="left" vertical="center" indent="1"/>
      <protection/>
    </xf>
    <xf numFmtId="0" fontId="43" fillId="0" borderId="0" xfId="0" applyFont="1" applyBorder="1" applyAlignment="1" applyProtection="1">
      <alignment horizontal="left" vertical="center" indent="1"/>
      <protection/>
    </xf>
    <xf numFmtId="0" fontId="29" fillId="0" borderId="0" xfId="0" applyFont="1" applyBorder="1" applyAlignment="1" applyProtection="1">
      <alignment horizontal="left" vertical="center" indent="1"/>
      <protection/>
    </xf>
    <xf numFmtId="0" fontId="29" fillId="0" borderId="0" xfId="0" applyFont="1" applyAlignment="1" applyProtection="1">
      <alignment horizontal="left" vertical="center" indent="1"/>
      <protection/>
    </xf>
    <xf numFmtId="0" fontId="34" fillId="34" borderId="34" xfId="0" applyFont="1" applyFill="1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51" fillId="0" borderId="20" xfId="56" applyFont="1" applyBorder="1" applyAlignment="1" applyProtection="1">
      <alignment horizontal="left" vertical="center" indent="1"/>
      <protection/>
    </xf>
    <xf numFmtId="0" fontId="34" fillId="34" borderId="36" xfId="0" applyFont="1" applyFill="1" applyBorder="1" applyAlignment="1" applyProtection="1">
      <alignment horizontal="left" vertical="center" indent="1"/>
      <protection locked="0"/>
    </xf>
    <xf numFmtId="0" fontId="34" fillId="34" borderId="37" xfId="0" applyFont="1" applyFill="1" applyBorder="1" applyAlignment="1" applyProtection="1">
      <alignment horizontal="left" vertical="center" indent="1"/>
      <protection locked="0"/>
    </xf>
    <xf numFmtId="0" fontId="34" fillId="34" borderId="38" xfId="0" applyFont="1" applyFill="1" applyBorder="1" applyAlignment="1" applyProtection="1">
      <alignment horizontal="left" vertical="center" indent="1"/>
      <protection locked="0"/>
    </xf>
    <xf numFmtId="0" fontId="51" fillId="34" borderId="36" xfId="56" applyFont="1" applyFill="1" applyBorder="1" applyAlignment="1" applyProtection="1">
      <alignment horizontal="left" vertical="center" indent="1"/>
      <protection locked="0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51" fillId="0" borderId="17" xfId="56" applyFont="1" applyBorder="1" applyAlignment="1" applyProtection="1">
      <alignment horizontal="left" vertical="center" indent="1"/>
      <protection/>
    </xf>
    <xf numFmtId="0" fontId="29" fillId="0" borderId="40" xfId="0" applyFont="1" applyBorder="1" applyAlignment="1" applyProtection="1">
      <alignment horizontal="left" vertical="center" indent="1"/>
      <protection/>
    </xf>
    <xf numFmtId="0" fontId="29" fillId="0" borderId="21" xfId="0" applyFont="1" applyBorder="1" applyAlignment="1" applyProtection="1">
      <alignment horizontal="left" vertical="center" indent="1"/>
      <protection/>
    </xf>
    <xf numFmtId="0" fontId="29" fillId="0" borderId="28" xfId="0" applyFont="1" applyBorder="1" applyAlignment="1" applyProtection="1">
      <alignment horizontal="left" vertical="center" indent="1"/>
      <protection/>
    </xf>
    <xf numFmtId="0" fontId="29" fillId="0" borderId="41" xfId="0" applyFont="1" applyBorder="1" applyAlignment="1" applyProtection="1">
      <alignment horizontal="left" vertical="center" indent="1"/>
      <protection/>
    </xf>
    <xf numFmtId="0" fontId="29" fillId="0" borderId="42" xfId="0" applyFont="1" applyBorder="1" applyAlignment="1" applyProtection="1">
      <alignment horizontal="left" vertical="center" indent="1"/>
      <protection/>
    </xf>
    <xf numFmtId="0" fontId="89" fillId="0" borderId="0" xfId="56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51" fillId="34" borderId="33" xfId="56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80" fillId="0" borderId="0" xfId="56" applyFont="1" applyBorder="1" applyAlignment="1" applyProtection="1">
      <alignment horizontal="left" vertical="center" indent="1"/>
      <protection/>
    </xf>
    <xf numFmtId="0" fontId="34" fillId="34" borderId="17" xfId="0" applyFont="1" applyFill="1" applyBorder="1" applyAlignment="1" applyProtection="1">
      <alignment horizontal="center" vertical="center"/>
      <protection locked="0"/>
    </xf>
    <xf numFmtId="0" fontId="34" fillId="34" borderId="11" xfId="0" applyFont="1" applyFill="1" applyBorder="1" applyAlignment="1" applyProtection="1">
      <alignment horizontal="center" vertical="center"/>
      <protection locked="0"/>
    </xf>
    <xf numFmtId="0" fontId="34" fillId="34" borderId="43" xfId="0" applyFont="1" applyFill="1" applyBorder="1" applyAlignment="1" applyProtection="1">
      <alignment horizontal="center" vertical="center"/>
      <protection locked="0"/>
    </xf>
    <xf numFmtId="0" fontId="34" fillId="34" borderId="21" xfId="0" applyFont="1" applyFill="1" applyBorder="1" applyAlignment="1" applyProtection="1">
      <alignment horizontal="center" vertical="center"/>
      <protection locked="0"/>
    </xf>
    <xf numFmtId="0" fontId="34" fillId="34" borderId="0" xfId="0" applyFont="1" applyFill="1" applyBorder="1" applyAlignment="1" applyProtection="1">
      <alignment horizontal="center" vertical="center"/>
      <protection locked="0"/>
    </xf>
    <xf numFmtId="0" fontId="34" fillId="34" borderId="44" xfId="0" applyFont="1" applyFill="1" applyBorder="1" applyAlignment="1" applyProtection="1">
      <alignment horizontal="center" vertical="center"/>
      <protection locked="0"/>
    </xf>
    <xf numFmtId="0" fontId="34" fillId="34" borderId="41" xfId="0" applyFont="1" applyFill="1" applyBorder="1" applyAlignment="1" applyProtection="1">
      <alignment horizontal="center" vertical="center"/>
      <protection locked="0"/>
    </xf>
    <xf numFmtId="0" fontId="34" fillId="34" borderId="12" xfId="0" applyFont="1" applyFill="1" applyBorder="1" applyAlignment="1" applyProtection="1">
      <alignment horizontal="center" vertical="center"/>
      <protection locked="0"/>
    </xf>
    <xf numFmtId="0" fontId="34" fillId="34" borderId="45" xfId="0" applyFont="1" applyFill="1" applyBorder="1" applyAlignment="1" applyProtection="1">
      <alignment horizontal="center" vertical="center"/>
      <protection locked="0"/>
    </xf>
    <xf numFmtId="0" fontId="34" fillId="34" borderId="46" xfId="0" applyFont="1" applyFill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51" fillId="34" borderId="17" xfId="56" applyFont="1" applyFill="1" applyBorder="1" applyAlignment="1" applyProtection="1">
      <alignment vertical="top" wrapText="1"/>
      <protection locked="0"/>
    </xf>
    <xf numFmtId="0" fontId="51" fillId="34" borderId="11" xfId="56" applyFont="1" applyFill="1" applyBorder="1" applyAlignment="1" applyProtection="1">
      <alignment vertical="top" wrapText="1"/>
      <protection locked="0"/>
    </xf>
    <xf numFmtId="0" fontId="34" fillId="34" borderId="11" xfId="0" applyFont="1" applyFill="1" applyBorder="1" applyAlignment="1" applyProtection="1">
      <alignment vertical="top" wrapText="1"/>
      <protection locked="0"/>
    </xf>
    <xf numFmtId="0" fontId="34" fillId="34" borderId="43" xfId="0" applyFont="1" applyFill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51" fillId="0" borderId="20" xfId="56" applyFont="1" applyFill="1" applyBorder="1" applyAlignment="1" applyProtection="1">
      <alignment horizontal="center" vertical="center"/>
      <protection/>
    </xf>
    <xf numFmtId="0" fontId="51" fillId="0" borderId="22" xfId="56" applyFont="1" applyFill="1" applyBorder="1" applyAlignment="1" applyProtection="1">
      <alignment horizontal="center" vertical="center"/>
      <protection/>
    </xf>
    <xf numFmtId="0" fontId="34" fillId="34" borderId="47" xfId="0" applyFont="1" applyFill="1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34" fillId="34" borderId="50" xfId="0" applyFont="1" applyFill="1" applyBorder="1" applyAlignment="1" applyProtection="1">
      <alignment horizontal="left" vertical="center" indent="1"/>
      <protection locked="0"/>
    </xf>
    <xf numFmtId="0" fontId="34" fillId="34" borderId="51" xfId="0" applyFont="1" applyFill="1" applyBorder="1" applyAlignment="1" applyProtection="1">
      <alignment horizontal="left" vertical="center" indent="1"/>
      <protection locked="0"/>
    </xf>
    <xf numFmtId="0" fontId="88" fillId="33" borderId="52" xfId="56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29" fillId="0" borderId="32" xfId="0" applyFont="1" applyBorder="1" applyAlignment="1" applyProtection="1">
      <alignment horizontal="left" vertical="center" indent="1"/>
      <protection/>
    </xf>
    <xf numFmtId="0" fontId="0" fillId="0" borderId="40" xfId="0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28" xfId="0" applyBorder="1" applyAlignment="1" applyProtection="1">
      <alignment horizontal="left" vertical="center" indent="1"/>
      <protection/>
    </xf>
    <xf numFmtId="0" fontId="0" fillId="0" borderId="41" xfId="0" applyBorder="1" applyAlignment="1" applyProtection="1">
      <alignment horizontal="left" vertical="center" indent="1"/>
      <protection/>
    </xf>
    <xf numFmtId="0" fontId="0" fillId="0" borderId="42" xfId="0" applyBorder="1" applyAlignment="1" applyProtection="1">
      <alignment horizontal="left" vertical="center" indent="1"/>
      <protection/>
    </xf>
    <xf numFmtId="0" fontId="51" fillId="0" borderId="53" xfId="56" applyFont="1" applyBorder="1" applyAlignment="1" applyProtection="1">
      <alignment horizontal="left" vertical="center" indent="1"/>
      <protection/>
    </xf>
    <xf numFmtId="0" fontId="0" fillId="0" borderId="54" xfId="0" applyBorder="1" applyAlignment="1" applyProtection="1">
      <alignment horizontal="left" vertical="center" indent="1"/>
      <protection/>
    </xf>
    <xf numFmtId="0" fontId="34" fillId="0" borderId="17" xfId="0" applyFont="1" applyBorder="1" applyAlignment="1" applyProtection="1">
      <alignment horizontal="left" vertical="center" indent="1"/>
      <protection/>
    </xf>
    <xf numFmtId="0" fontId="90" fillId="0" borderId="0" xfId="56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55" xfId="0" applyBorder="1" applyAlignment="1" applyProtection="1">
      <alignment horizontal="left" vertical="center" indent="1"/>
      <protection locked="0"/>
    </xf>
    <xf numFmtId="0" fontId="34" fillId="0" borderId="2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1" fillId="34" borderId="47" xfId="56" applyFont="1" applyFill="1" applyBorder="1" applyAlignment="1" applyProtection="1">
      <alignment horizontal="left" vertical="center" indent="1"/>
      <protection locked="0"/>
    </xf>
    <xf numFmtId="0" fontId="53" fillId="0" borderId="16" xfId="56" applyFont="1" applyBorder="1" applyAlignment="1" applyProtection="1">
      <alignment horizontal="left" vertical="center" indent="1"/>
      <protection/>
    </xf>
    <xf numFmtId="0" fontId="0" fillId="0" borderId="53" xfId="0" applyBorder="1" applyAlignment="1" applyProtection="1">
      <alignment horizontal="left" vertical="center" indent="1"/>
      <protection/>
    </xf>
    <xf numFmtId="164" fontId="51" fillId="34" borderId="22" xfId="56" applyNumberFormat="1" applyFont="1" applyFill="1" applyBorder="1" applyAlignment="1" applyProtection="1">
      <alignment horizontal="left" vertical="center" indent="1"/>
      <protection locked="0"/>
    </xf>
    <xf numFmtId="164" fontId="34" fillId="34" borderId="22" xfId="0" applyNumberFormat="1" applyFont="1" applyFill="1" applyBorder="1" applyAlignment="1" applyProtection="1">
      <alignment horizontal="left" vertical="center" indent="1"/>
      <protection locked="0"/>
    </xf>
    <xf numFmtId="164" fontId="34" fillId="34" borderId="16" xfId="0" applyNumberFormat="1" applyFont="1" applyFill="1" applyBorder="1" applyAlignment="1" applyProtection="1">
      <alignment horizontal="left" vertical="center" indent="1"/>
      <protection locked="0"/>
    </xf>
    <xf numFmtId="0" fontId="80" fillId="0" borderId="12" xfId="56" applyFont="1" applyBorder="1" applyAlignment="1" applyProtection="1">
      <alignment horizontal="left" vertical="center" indent="1"/>
      <protection/>
    </xf>
    <xf numFmtId="0" fontId="43" fillId="0" borderId="12" xfId="0" applyFont="1" applyBorder="1" applyAlignment="1" applyProtection="1">
      <alignment horizontal="left" vertical="center" indent="1"/>
      <protection/>
    </xf>
    <xf numFmtId="164" fontId="51" fillId="34" borderId="33" xfId="56" applyNumberFormat="1" applyFont="1" applyFill="1" applyBorder="1" applyAlignment="1" applyProtection="1">
      <alignment horizontal="left" vertical="center" indent="1"/>
      <protection locked="0"/>
    </xf>
    <xf numFmtId="164" fontId="0" fillId="0" borderId="22" xfId="0" applyNumberFormat="1" applyBorder="1" applyAlignment="1" applyProtection="1">
      <alignment horizontal="left" vertical="center" indent="1"/>
      <protection locked="0"/>
    </xf>
    <xf numFmtId="164" fontId="0" fillId="0" borderId="16" xfId="0" applyNumberFormat="1" applyBorder="1" applyAlignment="1" applyProtection="1">
      <alignment horizontal="left" vertical="center" indent="1"/>
      <protection locked="0"/>
    </xf>
    <xf numFmtId="0" fontId="51" fillId="34" borderId="56" xfId="56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51" fillId="34" borderId="22" xfId="56" applyFont="1" applyFill="1" applyBorder="1" applyAlignment="1" applyProtection="1">
      <alignment horizontal="left" vertical="center" indent="1"/>
      <protection locked="0"/>
    </xf>
    <xf numFmtId="0" fontId="34" fillId="34" borderId="22" xfId="0" applyFont="1" applyFill="1" applyBorder="1" applyAlignment="1" applyProtection="1">
      <alignment horizontal="left" vertical="center" indent="1"/>
      <protection locked="0"/>
    </xf>
    <xf numFmtId="0" fontId="34" fillId="34" borderId="16" xfId="0" applyFont="1" applyFill="1" applyBorder="1" applyAlignment="1" applyProtection="1">
      <alignment horizontal="left" vertical="center" indent="1"/>
      <protection locked="0"/>
    </xf>
    <xf numFmtId="0" fontId="51" fillId="0" borderId="58" xfId="56" applyFont="1" applyBorder="1" applyAlignment="1" applyProtection="1">
      <alignment horizontal="center" vertical="center"/>
      <protection/>
    </xf>
    <xf numFmtId="0" fontId="51" fillId="0" borderId="55" xfId="56" applyFont="1" applyBorder="1" applyAlignment="1" applyProtection="1">
      <alignment horizontal="center" vertical="center"/>
      <protection/>
    </xf>
    <xf numFmtId="0" fontId="34" fillId="0" borderId="58" xfId="56" applyFont="1" applyBorder="1" applyAlignment="1" applyProtection="1">
      <alignment horizontal="center" vertical="center"/>
      <protection/>
    </xf>
    <xf numFmtId="0" fontId="34" fillId="0" borderId="55" xfId="56" applyFont="1" applyBorder="1" applyAlignment="1" applyProtection="1">
      <alignment horizontal="center" vertical="center"/>
      <protection/>
    </xf>
    <xf numFmtId="0" fontId="84" fillId="34" borderId="19" xfId="56" applyFont="1" applyFill="1" applyBorder="1" applyAlignment="1" applyProtection="1">
      <alignment horizontal="center" vertical="center"/>
      <protection locked="0"/>
    </xf>
    <xf numFmtId="0" fontId="84" fillId="34" borderId="23" xfId="56" applyFont="1" applyFill="1" applyBorder="1" applyAlignment="1" applyProtection="1">
      <alignment horizontal="center" vertical="center"/>
      <protection locked="0"/>
    </xf>
    <xf numFmtId="0" fontId="39" fillId="34" borderId="19" xfId="0" applyFont="1" applyFill="1" applyBorder="1" applyAlignment="1" applyProtection="1">
      <alignment horizontal="center" vertical="center"/>
      <protection locked="0"/>
    </xf>
    <xf numFmtId="0" fontId="39" fillId="34" borderId="23" xfId="0" applyFont="1" applyFill="1" applyBorder="1" applyAlignment="1" applyProtection="1">
      <alignment horizontal="center" vertical="center"/>
      <protection locked="0"/>
    </xf>
    <xf numFmtId="0" fontId="51" fillId="0" borderId="58" xfId="56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51" fillId="0" borderId="20" xfId="56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34" fillId="0" borderId="21" xfId="0" applyFont="1" applyBorder="1" applyAlignment="1" applyProtection="1">
      <alignment horizontal="left" vertical="center" indent="1"/>
      <protection/>
    </xf>
    <xf numFmtId="0" fontId="34" fillId="34" borderId="11" xfId="0" applyFont="1" applyFill="1" applyBorder="1" applyAlignment="1" applyProtection="1">
      <alignment horizontal="left" vertical="center" indent="1"/>
      <protection locked="0"/>
    </xf>
    <xf numFmtId="0" fontId="34" fillId="34" borderId="43" xfId="0" applyFont="1" applyFill="1" applyBorder="1" applyAlignment="1" applyProtection="1">
      <alignment horizontal="left" vertical="center" indent="1"/>
      <protection locked="0"/>
    </xf>
    <xf numFmtId="0" fontId="51" fillId="34" borderId="14" xfId="56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1" fillId="0" borderId="59" xfId="52" applyFont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91" fillId="36" borderId="59" xfId="52" applyFont="1" applyFill="1" applyBorder="1" applyAlignment="1" applyProtection="1">
      <alignment horizontal="left" vertical="center" indent="1"/>
      <protection/>
    </xf>
    <xf numFmtId="0" fontId="0" fillId="0" borderId="31" xfId="0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78" fillId="34" borderId="59" xfId="52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88" fillId="33" borderId="0" xfId="52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78" fillId="0" borderId="59" xfId="52" applyFont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92" fillId="0" borderId="0" xfId="46" applyFont="1" applyAlignment="1" applyProtection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andard 2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733425</xdr:colOff>
      <xdr:row>4</xdr:row>
      <xdr:rowOff>104775</xdr:rowOff>
    </xdr:to>
    <xdr:pic>
      <xdr:nvPicPr>
        <xdr:cNvPr id="1" name="Image 3" descr="D:\mes documents Henri Chauchet\Fede\FFMN\Logo FFMN\New logo FFMN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voile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tabSelected="1" zoomScalePageLayoutView="0" workbookViewId="0" topLeftCell="A1">
      <selection activeCell="C24" sqref="C24:H24"/>
    </sheetView>
  </sheetViews>
  <sheetFormatPr defaultColWidth="11.421875" defaultRowHeight="12.75"/>
  <cols>
    <col min="1" max="1" width="8.140625" style="2" customWidth="1"/>
    <col min="2" max="2" width="13.421875" style="2" customWidth="1"/>
    <col min="3" max="3" width="9.421875" style="2" customWidth="1"/>
    <col min="4" max="5" width="3.28125" style="2" customWidth="1"/>
    <col min="6" max="6" width="8.421875" style="2" customWidth="1"/>
    <col min="7" max="7" width="12.140625" style="2" customWidth="1"/>
    <col min="8" max="9" width="3.28125" style="2" customWidth="1"/>
    <col min="10" max="10" width="8.8515625" style="2" customWidth="1"/>
    <col min="11" max="11" width="3.28125" style="2" customWidth="1"/>
    <col min="12" max="12" width="11.421875" style="2" customWidth="1"/>
    <col min="13" max="13" width="7.140625" style="2" customWidth="1"/>
    <col min="14" max="14" width="5.00390625" style="2" customWidth="1"/>
    <col min="15" max="17" width="11.421875" style="2" customWidth="1"/>
    <col min="18" max="18" width="11.421875" style="2" hidden="1" customWidth="1"/>
    <col min="19" max="16384" width="11.421875" style="2" customWidth="1"/>
  </cols>
  <sheetData>
    <row r="1" spans="1:20" ht="15.75" customHeight="1">
      <c r="A1" s="18" t="s">
        <v>0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24" t="s">
        <v>28</v>
      </c>
      <c r="S1" s="20"/>
      <c r="T1" s="20"/>
    </row>
    <row r="2" spans="1:20" ht="26.25" customHeight="1">
      <c r="A2" s="236" t="s">
        <v>34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0"/>
      <c r="R2" s="225"/>
      <c r="S2" s="20"/>
      <c r="T2" s="20"/>
    </row>
    <row r="3" spans="1:20" ht="15" customHeight="1">
      <c r="A3" s="64" t="s">
        <v>1</v>
      </c>
      <c r="B3" s="64"/>
      <c r="C3" s="64"/>
      <c r="D3" s="64"/>
      <c r="E3" s="6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226"/>
      <c r="S3" s="20"/>
      <c r="T3" s="20"/>
    </row>
    <row r="4" spans="1:20" ht="18" customHeight="1">
      <c r="A4" s="190" t="str">
        <f>"COMPTE-RENDU DE COMPETITION S(Voile) "&amp;$R$33</f>
        <v>COMPTE-RENDU DE COMPETITION S(Voile) 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20"/>
      <c r="R4" s="226"/>
      <c r="S4" s="20"/>
      <c r="T4" s="20"/>
    </row>
    <row r="5" spans="1:20" ht="15" customHeight="1">
      <c r="A5" s="64"/>
      <c r="B5" s="64"/>
      <c r="C5" s="64"/>
      <c r="D5" s="64"/>
      <c r="E5" s="64"/>
      <c r="F5" s="19"/>
      <c r="G5" s="19"/>
      <c r="H5" s="19"/>
      <c r="I5" s="19"/>
      <c r="J5" s="19"/>
      <c r="K5" s="19"/>
      <c r="L5" s="19"/>
      <c r="M5" s="19"/>
      <c r="N5" s="19"/>
      <c r="O5" s="75"/>
      <c r="P5" s="90"/>
      <c r="Q5" s="20"/>
      <c r="R5" s="226"/>
      <c r="S5" s="20"/>
      <c r="T5" s="20"/>
    </row>
    <row r="6" spans="1:20" ht="15" customHeight="1">
      <c r="A6" s="64"/>
      <c r="B6" s="64"/>
      <c r="C6" s="64"/>
      <c r="D6" s="64"/>
      <c r="E6" s="64"/>
      <c r="F6" s="19"/>
      <c r="G6" s="19"/>
      <c r="H6" s="19"/>
      <c r="I6" s="19"/>
      <c r="J6" s="19"/>
      <c r="K6" s="19"/>
      <c r="L6" s="19"/>
      <c r="M6" s="19"/>
      <c r="N6" s="19"/>
      <c r="O6" s="90"/>
      <c r="P6" s="90"/>
      <c r="Q6" s="20"/>
      <c r="R6" s="226"/>
      <c r="S6" s="20"/>
      <c r="T6" s="20"/>
    </row>
    <row r="7" spans="1:20" s="1" customFormat="1" ht="15" customHeight="1">
      <c r="A7" s="22" t="s">
        <v>72</v>
      </c>
      <c r="B7" s="22"/>
      <c r="C7" s="22"/>
      <c r="D7" s="22"/>
      <c r="E7" s="22"/>
      <c r="F7" s="22"/>
      <c r="G7" s="22"/>
      <c r="H7" s="22"/>
      <c r="I7" s="22"/>
      <c r="J7" s="22"/>
      <c r="K7" s="21"/>
      <c r="L7" s="22"/>
      <c r="M7" s="22"/>
      <c r="N7" s="22"/>
      <c r="O7" s="90"/>
      <c r="P7" s="90"/>
      <c r="Q7" s="22"/>
      <c r="R7" s="23"/>
      <c r="S7" s="22"/>
      <c r="T7" s="22"/>
    </row>
    <row r="8" spans="1:20" s="1" customFormat="1" ht="12" customHeight="1">
      <c r="A8" s="65" t="s">
        <v>73</v>
      </c>
      <c r="B8" s="65"/>
      <c r="C8" s="65"/>
      <c r="D8" s="65"/>
      <c r="E8" s="65"/>
      <c r="F8" s="24"/>
      <c r="G8" s="24"/>
      <c r="H8" s="24"/>
      <c r="I8" s="25"/>
      <c r="J8" s="25"/>
      <c r="K8" s="25"/>
      <c r="L8" s="25"/>
      <c r="M8" s="25"/>
      <c r="N8" s="25"/>
      <c r="O8" s="22"/>
      <c r="P8" s="22"/>
      <c r="Q8" s="22"/>
      <c r="R8" s="23"/>
      <c r="S8" s="22"/>
      <c r="T8" s="22"/>
    </row>
    <row r="9" spans="1:20" s="1" customFormat="1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2"/>
      <c r="P9" s="22"/>
      <c r="Q9" s="22"/>
      <c r="R9" s="23"/>
      <c r="S9" s="22"/>
      <c r="T9" s="22"/>
    </row>
    <row r="10" spans="1:20" s="1" customFormat="1" ht="12" customHeight="1">
      <c r="A10" s="166" t="s">
        <v>76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2"/>
      <c r="R10" s="23"/>
      <c r="S10" s="22"/>
      <c r="T10" s="62"/>
    </row>
    <row r="11" spans="1:20" s="1" customFormat="1" ht="12" customHeight="1">
      <c r="A11" s="26"/>
      <c r="B11" s="26"/>
      <c r="C11" s="26"/>
      <c r="D11" s="26"/>
      <c r="E11" s="2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2"/>
      <c r="T11" s="22"/>
    </row>
    <row r="12" spans="1:20" s="1" customFormat="1" ht="12" customHeight="1">
      <c r="A12" s="167" t="s">
        <v>74</v>
      </c>
      <c r="B12" s="292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2"/>
      <c r="M12" s="22"/>
      <c r="N12" s="22"/>
      <c r="O12" s="22"/>
      <c r="P12" s="22"/>
      <c r="Q12" s="22"/>
      <c r="R12" s="23"/>
      <c r="S12" s="22"/>
      <c r="T12" s="22"/>
    </row>
    <row r="13" spans="1:20" s="1" customFormat="1" ht="19.5" customHeight="1">
      <c r="A13" s="27"/>
      <c r="B13" s="28"/>
      <c r="C13" s="28"/>
      <c r="D13" s="28"/>
      <c r="E13" s="28"/>
      <c r="F13" s="29"/>
      <c r="G13" s="29"/>
      <c r="H13" s="30"/>
      <c r="I13" s="25"/>
      <c r="J13" s="25"/>
      <c r="K13" s="25"/>
      <c r="L13" s="22"/>
      <c r="M13" s="22"/>
      <c r="N13" s="22"/>
      <c r="O13" s="22"/>
      <c r="P13" s="22"/>
      <c r="Q13" s="22"/>
      <c r="R13" s="23"/>
      <c r="S13" s="22"/>
      <c r="T13" s="22"/>
    </row>
    <row r="14" spans="1:20" s="1" customFormat="1" ht="19.5" customHeight="1">
      <c r="A14" s="70" t="s">
        <v>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3"/>
      <c r="L14" s="119" t="s">
        <v>35</v>
      </c>
      <c r="M14" s="119"/>
      <c r="N14" s="119"/>
      <c r="O14" s="76"/>
      <c r="P14" s="76"/>
      <c r="Q14" s="124"/>
      <c r="R14" s="71"/>
      <c r="S14" s="22"/>
      <c r="T14" s="22"/>
    </row>
    <row r="15" spans="1:20" s="1" customFormat="1" ht="19.5" customHeight="1">
      <c r="A15" s="176" t="s">
        <v>3</v>
      </c>
      <c r="B15" s="170"/>
      <c r="C15" s="249"/>
      <c r="D15" s="250"/>
      <c r="E15" s="250"/>
      <c r="F15" s="250"/>
      <c r="G15" s="250"/>
      <c r="H15" s="250"/>
      <c r="I15" s="250"/>
      <c r="J15" s="251"/>
      <c r="K15" s="122"/>
      <c r="L15" s="233" t="s">
        <v>54</v>
      </c>
      <c r="M15" s="234"/>
      <c r="N15" s="242" t="s">
        <v>55</v>
      </c>
      <c r="O15" s="243"/>
      <c r="P15" s="243"/>
      <c r="Q15" s="116"/>
      <c r="R15" s="72"/>
      <c r="S15" s="22"/>
      <c r="T15" s="22"/>
    </row>
    <row r="16" spans="1:20" s="1" customFormat="1" ht="19.5" customHeight="1">
      <c r="A16" s="184" t="s">
        <v>4</v>
      </c>
      <c r="B16" s="228"/>
      <c r="C16" s="252"/>
      <c r="D16" s="253"/>
      <c r="E16" s="253"/>
      <c r="F16" s="253"/>
      <c r="G16" s="253"/>
      <c r="H16" s="253"/>
      <c r="I16" s="253"/>
      <c r="J16" s="254"/>
      <c r="K16" s="122"/>
      <c r="L16" s="233" t="s">
        <v>52</v>
      </c>
      <c r="M16" s="234"/>
      <c r="N16" s="242" t="s">
        <v>53</v>
      </c>
      <c r="O16" s="243"/>
      <c r="P16" s="243"/>
      <c r="Q16" s="116"/>
      <c r="R16" s="72"/>
      <c r="S16" s="22"/>
      <c r="T16" s="22"/>
    </row>
    <row r="17" spans="1:20" s="1" customFormat="1" ht="19.5" customHeight="1">
      <c r="A17" s="229"/>
      <c r="B17" s="230"/>
      <c r="C17" s="255"/>
      <c r="D17" s="212"/>
      <c r="E17" s="212"/>
      <c r="F17" s="212"/>
      <c r="G17" s="212"/>
      <c r="H17" s="212"/>
      <c r="I17" s="212"/>
      <c r="J17" s="213"/>
      <c r="K17" s="122"/>
      <c r="L17" s="92"/>
      <c r="M17" s="93"/>
      <c r="N17" s="95"/>
      <c r="O17" s="93"/>
      <c r="P17" s="93"/>
      <c r="Q17" s="91"/>
      <c r="R17" s="72"/>
      <c r="S17" s="22"/>
      <c r="T17" s="22"/>
    </row>
    <row r="18" spans="1:20" s="1" customFormat="1" ht="19.5" customHeight="1">
      <c r="A18" s="229"/>
      <c r="B18" s="230"/>
      <c r="C18" s="255"/>
      <c r="D18" s="212"/>
      <c r="E18" s="212"/>
      <c r="F18" s="212"/>
      <c r="G18" s="212"/>
      <c r="H18" s="212"/>
      <c r="I18" s="212"/>
      <c r="J18" s="213"/>
      <c r="K18" s="122"/>
      <c r="L18" s="98" t="s">
        <v>23</v>
      </c>
      <c r="M18" s="99"/>
      <c r="N18" s="99"/>
      <c r="O18" s="99"/>
      <c r="P18" s="99"/>
      <c r="Q18" s="91"/>
      <c r="R18" s="72"/>
      <c r="S18" s="22"/>
      <c r="T18" s="22"/>
    </row>
    <row r="19" spans="1:20" s="1" customFormat="1" ht="19.5" customHeight="1">
      <c r="A19" s="231"/>
      <c r="B19" s="232"/>
      <c r="C19" s="256"/>
      <c r="D19" s="215"/>
      <c r="E19" s="215"/>
      <c r="F19" s="215"/>
      <c r="G19" s="215"/>
      <c r="H19" s="215"/>
      <c r="I19" s="215"/>
      <c r="J19" s="216"/>
      <c r="K19" s="122"/>
      <c r="L19" s="94" t="s">
        <v>14</v>
      </c>
      <c r="M19" s="260" t="s">
        <v>15</v>
      </c>
      <c r="N19" s="269"/>
      <c r="O19" s="94" t="s">
        <v>16</v>
      </c>
      <c r="P19" s="89" t="s">
        <v>22</v>
      </c>
      <c r="Q19" s="22"/>
      <c r="R19" s="23"/>
      <c r="S19" s="22"/>
      <c r="T19" s="22"/>
    </row>
    <row r="20" spans="1:20" s="1" customFormat="1" ht="19.5" customHeight="1">
      <c r="A20" s="176" t="s">
        <v>5</v>
      </c>
      <c r="B20" s="170"/>
      <c r="C20" s="192"/>
      <c r="D20" s="193"/>
      <c r="E20" s="193"/>
      <c r="F20" s="193"/>
      <c r="G20" s="193"/>
      <c r="H20" s="193"/>
      <c r="I20" s="193"/>
      <c r="J20" s="194"/>
      <c r="K20" s="122"/>
      <c r="L20" s="113">
        <f>IF(P20&lt;&gt;"",P20-M20,"")</f>
      </c>
      <c r="M20" s="272">
        <f>IF(P20&lt;&gt;"",COUNTIF('Fiche résultats'!F3:F28,"J"),"")</f>
      </c>
      <c r="N20" s="273"/>
      <c r="O20" s="121"/>
      <c r="P20" s="81">
        <f>IF($R$33&lt;&gt;"",'Fiche résultats'!D34,"")</f>
      </c>
      <c r="Q20" s="22"/>
      <c r="R20" s="23"/>
      <c r="S20" s="22"/>
      <c r="T20" s="22"/>
    </row>
    <row r="21" spans="1:20" s="3" customFormat="1" ht="19.5" customHeight="1">
      <c r="A21" s="28"/>
      <c r="B21" s="28"/>
      <c r="C21" s="28"/>
      <c r="D21" s="28"/>
      <c r="E21" s="28"/>
      <c r="F21" s="28"/>
      <c r="G21" s="28"/>
      <c r="H21" s="31"/>
      <c r="I21" s="28"/>
      <c r="J21" s="32"/>
      <c r="K21" s="32"/>
      <c r="L21" s="100"/>
      <c r="M21" s="100"/>
      <c r="N21" s="100"/>
      <c r="O21" s="100"/>
      <c r="P21" s="100"/>
      <c r="Q21" s="33"/>
      <c r="R21" s="34"/>
      <c r="S21" s="33"/>
      <c r="T21" s="33"/>
    </row>
    <row r="22" spans="1:20" s="3" customFormat="1" ht="19.5" customHeight="1">
      <c r="A22" s="247" t="s">
        <v>67</v>
      </c>
      <c r="B22" s="248"/>
      <c r="C22" s="248"/>
      <c r="D22" s="248"/>
      <c r="E22" s="248"/>
      <c r="F22" s="248"/>
      <c r="G22" s="248"/>
      <c r="H22" s="248"/>
      <c r="I22" s="31"/>
      <c r="J22" s="247" t="s">
        <v>6</v>
      </c>
      <c r="K22" s="247"/>
      <c r="L22" s="247"/>
      <c r="M22" s="247"/>
      <c r="N22" s="247"/>
      <c r="O22" s="247"/>
      <c r="P22" s="247"/>
      <c r="Q22" s="33"/>
      <c r="R22" s="34"/>
      <c r="S22" s="33"/>
      <c r="T22" s="33"/>
    </row>
    <row r="23" spans="1:20" ht="19.5" customHeight="1">
      <c r="A23" s="176" t="s">
        <v>7</v>
      </c>
      <c r="B23" s="227"/>
      <c r="C23" s="257"/>
      <c r="D23" s="258"/>
      <c r="E23" s="258"/>
      <c r="F23" s="258"/>
      <c r="G23" s="258"/>
      <c r="H23" s="259"/>
      <c r="I23" s="66"/>
      <c r="J23" s="260" t="s">
        <v>29</v>
      </c>
      <c r="K23" s="261"/>
      <c r="L23" s="78" t="s">
        <v>30</v>
      </c>
      <c r="M23" s="262" t="s">
        <v>31</v>
      </c>
      <c r="N23" s="263"/>
      <c r="O23" s="78" t="s">
        <v>32</v>
      </c>
      <c r="P23" s="78" t="s">
        <v>33</v>
      </c>
      <c r="Q23" s="20"/>
      <c r="R23" s="17"/>
      <c r="S23" s="20"/>
      <c r="T23" s="20"/>
    </row>
    <row r="24" spans="1:20" ht="19.5" customHeight="1">
      <c r="A24" s="176" t="s">
        <v>8</v>
      </c>
      <c r="B24" s="227"/>
      <c r="C24" s="244"/>
      <c r="D24" s="245"/>
      <c r="E24" s="245"/>
      <c r="F24" s="245"/>
      <c r="G24" s="245"/>
      <c r="H24" s="246"/>
      <c r="I24" s="67"/>
      <c r="J24" s="264"/>
      <c r="K24" s="265"/>
      <c r="L24" s="79"/>
      <c r="M24" s="266"/>
      <c r="N24" s="267"/>
      <c r="O24" s="80"/>
      <c r="P24" s="126"/>
      <c r="Q24" s="20"/>
      <c r="R24" s="17"/>
      <c r="S24" s="20"/>
      <c r="T24" s="20"/>
    </row>
    <row r="25" spans="1:20" ht="19.5" customHeight="1">
      <c r="A25" s="176" t="s">
        <v>69</v>
      </c>
      <c r="B25" s="227"/>
      <c r="C25" s="257"/>
      <c r="D25" s="258"/>
      <c r="E25" s="258"/>
      <c r="F25" s="258"/>
      <c r="G25" s="258"/>
      <c r="H25" s="259"/>
      <c r="I25" s="68"/>
      <c r="J25" s="110"/>
      <c r="K25" s="127"/>
      <c r="L25" s="127"/>
      <c r="M25" s="100"/>
      <c r="N25" s="127"/>
      <c r="O25" s="127"/>
      <c r="P25" s="106"/>
      <c r="Q25" s="20"/>
      <c r="R25" s="17"/>
      <c r="S25" s="20"/>
      <c r="T25" s="20"/>
    </row>
    <row r="26" spans="1:20" ht="19.5" customHeight="1">
      <c r="A26" s="176" t="s">
        <v>10</v>
      </c>
      <c r="B26" s="227"/>
      <c r="C26" s="257"/>
      <c r="D26" s="258"/>
      <c r="E26" s="258"/>
      <c r="F26" s="258"/>
      <c r="G26" s="275"/>
      <c r="H26" s="276"/>
      <c r="I26" s="64"/>
      <c r="J26" s="111" t="s">
        <v>58</v>
      </c>
      <c r="K26" s="128"/>
      <c r="L26" s="128"/>
      <c r="M26" s="105"/>
      <c r="N26" s="129"/>
      <c r="O26" s="102"/>
      <c r="P26" s="73"/>
      <c r="Q26" s="5"/>
      <c r="R26" s="17"/>
      <c r="S26" s="20"/>
      <c r="T26" s="20"/>
    </row>
    <row r="27" spans="1:20" ht="19.5" customHeight="1">
      <c r="A27" s="235" t="s">
        <v>68</v>
      </c>
      <c r="B27" s="185"/>
      <c r="C27" s="168" t="s">
        <v>26</v>
      </c>
      <c r="D27" s="169"/>
      <c r="E27" s="169"/>
      <c r="F27" s="169"/>
      <c r="G27" s="170"/>
      <c r="H27" s="133"/>
      <c r="I27" s="64"/>
      <c r="J27" s="268" t="s">
        <v>56</v>
      </c>
      <c r="K27" s="269"/>
      <c r="L27" s="112" t="s">
        <v>49</v>
      </c>
      <c r="M27" s="105"/>
      <c r="N27" s="129"/>
      <c r="O27" s="129"/>
      <c r="P27" s="73"/>
      <c r="Q27" s="5"/>
      <c r="R27" s="17"/>
      <c r="S27" s="20"/>
      <c r="T27" s="20"/>
    </row>
    <row r="28" spans="1:20" ht="19.5" customHeight="1">
      <c r="A28" s="274"/>
      <c r="B28" s="187"/>
      <c r="C28" s="168" t="s">
        <v>13</v>
      </c>
      <c r="D28" s="169"/>
      <c r="E28" s="169"/>
      <c r="F28" s="169"/>
      <c r="G28" s="170"/>
      <c r="H28" s="85"/>
      <c r="I28" s="64"/>
      <c r="J28" s="277"/>
      <c r="K28" s="278"/>
      <c r="L28" s="131"/>
      <c r="M28" s="20"/>
      <c r="N28" s="20"/>
      <c r="O28" s="20"/>
      <c r="P28" s="73"/>
      <c r="Q28" s="5"/>
      <c r="R28" s="17"/>
      <c r="S28" s="20"/>
      <c r="T28" s="20"/>
    </row>
    <row r="29" spans="1:20" ht="19.5" customHeight="1">
      <c r="A29" s="186"/>
      <c r="B29" s="187"/>
      <c r="C29" s="168" t="s">
        <v>42</v>
      </c>
      <c r="D29" s="169"/>
      <c r="E29" s="169"/>
      <c r="F29" s="169"/>
      <c r="G29" s="170"/>
      <c r="H29" s="85"/>
      <c r="I29" s="64"/>
      <c r="J29" s="98"/>
      <c r="K29" s="99"/>
      <c r="L29" s="99"/>
      <c r="M29" s="99"/>
      <c r="N29" s="99"/>
      <c r="O29" s="99"/>
      <c r="P29" s="73"/>
      <c r="Q29" s="5"/>
      <c r="R29" s="17"/>
      <c r="S29" s="20"/>
      <c r="T29" s="20"/>
    </row>
    <row r="30" spans="1:20" ht="19.5" customHeight="1">
      <c r="A30" s="188"/>
      <c r="B30" s="189"/>
      <c r="C30" s="168" t="s">
        <v>24</v>
      </c>
      <c r="D30" s="169"/>
      <c r="E30" s="169"/>
      <c r="F30" s="169"/>
      <c r="G30" s="170"/>
      <c r="H30" s="85"/>
      <c r="I30" s="64"/>
      <c r="J30" s="96" t="s">
        <v>9</v>
      </c>
      <c r="K30" s="97"/>
      <c r="L30" s="97"/>
      <c r="M30" s="97"/>
      <c r="N30" s="97"/>
      <c r="O30" s="97"/>
      <c r="P30" s="73"/>
      <c r="Q30" s="5"/>
      <c r="R30" s="17"/>
      <c r="S30" s="20"/>
      <c r="T30" s="20"/>
    </row>
    <row r="31" spans="1:20" ht="19.5" customHeight="1">
      <c r="A31" s="176" t="s">
        <v>57</v>
      </c>
      <c r="B31" s="170"/>
      <c r="C31" s="117"/>
      <c r="D31" s="115"/>
      <c r="E31" s="107"/>
      <c r="F31" s="108"/>
      <c r="G31" s="108"/>
      <c r="H31" s="109"/>
      <c r="I31" s="64"/>
      <c r="J31" s="270" t="s">
        <v>11</v>
      </c>
      <c r="K31" s="271"/>
      <c r="L31" s="82"/>
      <c r="M31" s="217" t="s">
        <v>12</v>
      </c>
      <c r="N31" s="218"/>
      <c r="O31" s="82"/>
      <c r="P31" s="74"/>
      <c r="Q31" s="5"/>
      <c r="R31" s="17"/>
      <c r="S31" s="20"/>
      <c r="T31" s="20"/>
    </row>
    <row r="32" spans="1:20" ht="19.5" customHeight="1">
      <c r="A32" s="32"/>
      <c r="B32" s="91"/>
      <c r="C32" s="91"/>
      <c r="D32" s="91"/>
      <c r="E32" s="91"/>
      <c r="F32" s="37"/>
      <c r="G32" s="37"/>
      <c r="H32" s="38"/>
      <c r="I32" s="64"/>
      <c r="J32" s="74"/>
      <c r="K32" s="74"/>
      <c r="L32" s="74"/>
      <c r="M32" s="74"/>
      <c r="N32" s="104"/>
      <c r="O32" s="130"/>
      <c r="P32" s="74"/>
      <c r="Q32" s="5"/>
      <c r="R32" s="17"/>
      <c r="S32" s="20"/>
      <c r="T32" s="20"/>
    </row>
    <row r="33" spans="1:22" ht="19.5" customHeight="1">
      <c r="A33" s="171" t="s">
        <v>27</v>
      </c>
      <c r="B33" s="172"/>
      <c r="C33" s="172"/>
      <c r="D33" s="173"/>
      <c r="E33" s="32"/>
      <c r="F33" s="195" t="s">
        <v>18</v>
      </c>
      <c r="G33" s="195"/>
      <c r="H33" s="172"/>
      <c r="I33" s="172"/>
      <c r="J33" s="172"/>
      <c r="K33" s="172"/>
      <c r="L33" s="172"/>
      <c r="M33" s="172"/>
      <c r="N33" s="172"/>
      <c r="O33" s="172"/>
      <c r="P33" s="172"/>
      <c r="Q33" s="39"/>
      <c r="R33" s="63">
        <f>IF(COUNTA($D$34:$D$38)=0,"",IF(COUNTA($D$34:$D$38)=1,INDEX($A$34:$A$38,SUM($R$34:$R$38),1)&amp;IF(INDEX($B$34:$B$38,SUM($R$34:$R$38),1)&lt;&gt;"","-"&amp;INDEX($B$34:$B$38,SUM($R$34:$R$38),1),""),"FAUX"))</f>
      </c>
      <c r="S33" s="20"/>
      <c r="T33" s="20"/>
      <c r="U33" s="103"/>
      <c r="V33" s="101"/>
    </row>
    <row r="34" spans="1:20" ht="19.5" customHeight="1">
      <c r="A34" s="114" t="s">
        <v>43</v>
      </c>
      <c r="B34" s="164"/>
      <c r="C34" s="165"/>
      <c r="D34" s="133"/>
      <c r="E34" s="37"/>
      <c r="F34" s="207"/>
      <c r="G34" s="208"/>
      <c r="H34" s="209"/>
      <c r="I34" s="209"/>
      <c r="J34" s="209"/>
      <c r="K34" s="209"/>
      <c r="L34" s="209"/>
      <c r="M34" s="209"/>
      <c r="N34" s="209"/>
      <c r="O34" s="209"/>
      <c r="P34" s="210"/>
      <c r="Q34" s="40"/>
      <c r="R34" s="63">
        <f>IF(D34&lt;&gt;"",ROW(D34)-ROW(R$33),"")</f>
      </c>
      <c r="S34" s="20"/>
      <c r="T34" s="20"/>
    </row>
    <row r="35" spans="1:20" ht="19.5" customHeight="1">
      <c r="A35" s="118" t="s">
        <v>59</v>
      </c>
      <c r="B35" s="164"/>
      <c r="C35" s="165"/>
      <c r="D35" s="133"/>
      <c r="E35" s="37"/>
      <c r="F35" s="211"/>
      <c r="G35" s="212"/>
      <c r="H35" s="212"/>
      <c r="I35" s="212"/>
      <c r="J35" s="212"/>
      <c r="K35" s="212"/>
      <c r="L35" s="212"/>
      <c r="M35" s="212"/>
      <c r="N35" s="212"/>
      <c r="O35" s="212"/>
      <c r="P35" s="213"/>
      <c r="Q35" s="40"/>
      <c r="R35" s="63">
        <f>IF(D35&lt;&gt;"",ROW(D35)-ROW(R$33),"")</f>
      </c>
      <c r="S35" s="20"/>
      <c r="T35" s="20"/>
    </row>
    <row r="36" spans="1:20" ht="19.5" customHeight="1">
      <c r="A36" s="118" t="s">
        <v>50</v>
      </c>
      <c r="B36" s="164"/>
      <c r="C36" s="165"/>
      <c r="D36" s="133"/>
      <c r="E36" s="91"/>
      <c r="F36" s="211"/>
      <c r="G36" s="212"/>
      <c r="H36" s="212"/>
      <c r="I36" s="212"/>
      <c r="J36" s="212"/>
      <c r="K36" s="212"/>
      <c r="L36" s="212"/>
      <c r="M36" s="212"/>
      <c r="N36" s="212"/>
      <c r="O36" s="212"/>
      <c r="P36" s="213"/>
      <c r="Q36" s="40"/>
      <c r="R36" s="63">
        <f>IF(D36&lt;&gt;"",ROW(D36)-ROW(R$33),"")</f>
      </c>
      <c r="S36" s="20"/>
      <c r="T36" s="20"/>
    </row>
    <row r="37" spans="1:20" ht="19.5" customHeight="1">
      <c r="A37" s="137" t="s">
        <v>60</v>
      </c>
      <c r="B37" s="164"/>
      <c r="C37" s="165"/>
      <c r="D37" s="82"/>
      <c r="E37" s="91"/>
      <c r="F37" s="211"/>
      <c r="G37" s="212"/>
      <c r="H37" s="212"/>
      <c r="I37" s="212"/>
      <c r="J37" s="212"/>
      <c r="K37" s="212"/>
      <c r="L37" s="212"/>
      <c r="M37" s="212"/>
      <c r="N37" s="212"/>
      <c r="O37" s="212"/>
      <c r="P37" s="213"/>
      <c r="Q37" s="40"/>
      <c r="R37" s="63">
        <f>IF(D37&lt;&gt;"",ROW(D37)-ROW(R$33),"")</f>
      </c>
      <c r="S37" s="20"/>
      <c r="T37" s="20"/>
    </row>
    <row r="38" spans="1:20" ht="19.5" customHeight="1">
      <c r="A38" s="114" t="s">
        <v>51</v>
      </c>
      <c r="B38" s="164"/>
      <c r="C38" s="165"/>
      <c r="D38" s="133"/>
      <c r="E38" s="91"/>
      <c r="F38" s="214"/>
      <c r="G38" s="215"/>
      <c r="H38" s="215"/>
      <c r="I38" s="215"/>
      <c r="J38" s="215"/>
      <c r="K38" s="215"/>
      <c r="L38" s="215"/>
      <c r="M38" s="215"/>
      <c r="N38" s="215"/>
      <c r="O38" s="215"/>
      <c r="P38" s="216"/>
      <c r="Q38" s="40"/>
      <c r="R38" s="63">
        <f>IF(D38&lt;&gt;"",ROW(D38)-ROW(R$33),"")</f>
      </c>
      <c r="S38" s="20"/>
      <c r="T38" s="20"/>
    </row>
    <row r="39" spans="1:20" ht="19.5" customHeight="1">
      <c r="A39" s="32"/>
      <c r="B39" s="44"/>
      <c r="C39" s="44"/>
      <c r="D39" s="44"/>
      <c r="E39" s="44"/>
      <c r="F39" s="31"/>
      <c r="G39" s="31"/>
      <c r="H39" s="31"/>
      <c r="I39" s="43"/>
      <c r="J39" s="43"/>
      <c r="K39" s="43"/>
      <c r="L39" s="43"/>
      <c r="M39" s="43"/>
      <c r="N39" s="43"/>
      <c r="O39" s="42"/>
      <c r="P39" s="68"/>
      <c r="Q39" s="45"/>
      <c r="R39" s="17"/>
      <c r="S39" s="20"/>
      <c r="T39" s="20"/>
    </row>
    <row r="40" spans="1:20" ht="19.5" customHeight="1">
      <c r="A40" s="125" t="s">
        <v>17</v>
      </c>
      <c r="B40" s="76"/>
      <c r="C40" s="77"/>
      <c r="D40" s="77"/>
      <c r="E40" s="77"/>
      <c r="F40" s="77"/>
      <c r="G40" s="91"/>
      <c r="H40" s="91"/>
      <c r="I40" s="28"/>
      <c r="J40" s="123" t="s">
        <v>25</v>
      </c>
      <c r="K40" s="123"/>
      <c r="L40" s="124"/>
      <c r="M40" s="124"/>
      <c r="N40" s="124"/>
      <c r="O40" s="124"/>
      <c r="P40" s="124"/>
      <c r="Q40" s="45"/>
      <c r="R40" s="17"/>
      <c r="S40" s="20"/>
      <c r="T40" s="20"/>
    </row>
    <row r="41" spans="1:20" ht="19.5" customHeight="1">
      <c r="A41" s="184" t="s">
        <v>20</v>
      </c>
      <c r="B41" s="185"/>
      <c r="C41" s="192"/>
      <c r="D41" s="193"/>
      <c r="E41" s="193"/>
      <c r="F41" s="193"/>
      <c r="G41" s="239" t="s">
        <v>36</v>
      </c>
      <c r="H41" s="240"/>
      <c r="I41" s="69"/>
      <c r="J41" s="196"/>
      <c r="K41" s="197"/>
      <c r="L41" s="197"/>
      <c r="M41" s="197"/>
      <c r="N41" s="197"/>
      <c r="O41" s="197"/>
      <c r="P41" s="198"/>
      <c r="Q41" s="45"/>
      <c r="R41" s="17"/>
      <c r="S41" s="20"/>
      <c r="T41" s="20"/>
    </row>
    <row r="42" spans="1:20" ht="19.5" customHeight="1">
      <c r="A42" s="184" t="s">
        <v>19</v>
      </c>
      <c r="B42" s="185"/>
      <c r="C42" s="241"/>
      <c r="D42" s="220"/>
      <c r="E42" s="220"/>
      <c r="F42" s="221"/>
      <c r="G42" s="174"/>
      <c r="H42" s="175"/>
      <c r="I42" s="69"/>
      <c r="J42" s="199"/>
      <c r="K42" s="200"/>
      <c r="L42" s="200"/>
      <c r="M42" s="200"/>
      <c r="N42" s="200"/>
      <c r="O42" s="200"/>
      <c r="P42" s="201"/>
      <c r="Q42" s="45"/>
      <c r="R42" s="17"/>
      <c r="S42" s="20"/>
      <c r="T42" s="20"/>
    </row>
    <row r="43" spans="1:20" ht="19.5" customHeight="1">
      <c r="A43" s="186"/>
      <c r="B43" s="187"/>
      <c r="C43" s="180"/>
      <c r="D43" s="181"/>
      <c r="E43" s="181"/>
      <c r="F43" s="182"/>
      <c r="G43" s="177"/>
      <c r="H43" s="183"/>
      <c r="I43" s="69"/>
      <c r="J43" s="199"/>
      <c r="K43" s="200"/>
      <c r="L43" s="200"/>
      <c r="M43" s="200"/>
      <c r="N43" s="200"/>
      <c r="O43" s="200"/>
      <c r="P43" s="201"/>
      <c r="Q43" s="45"/>
      <c r="R43" s="17"/>
      <c r="S43" s="20"/>
      <c r="T43" s="20"/>
    </row>
    <row r="44" spans="1:20" ht="19.5" customHeight="1">
      <c r="A44" s="186"/>
      <c r="B44" s="187"/>
      <c r="C44" s="180"/>
      <c r="D44" s="181"/>
      <c r="E44" s="181"/>
      <c r="F44" s="182"/>
      <c r="G44" s="177"/>
      <c r="H44" s="183"/>
      <c r="I44" s="69"/>
      <c r="J44" s="199"/>
      <c r="K44" s="200"/>
      <c r="L44" s="200"/>
      <c r="M44" s="200"/>
      <c r="N44" s="200"/>
      <c r="O44" s="200"/>
      <c r="P44" s="201"/>
      <c r="Q44" s="45"/>
      <c r="R44" s="17"/>
      <c r="S44" s="20"/>
      <c r="T44" s="20"/>
    </row>
    <row r="45" spans="1:20" ht="19.5" customHeight="1">
      <c r="A45" s="186"/>
      <c r="B45" s="187"/>
      <c r="C45" s="180"/>
      <c r="D45" s="181"/>
      <c r="E45" s="181"/>
      <c r="F45" s="182"/>
      <c r="G45" s="177"/>
      <c r="H45" s="183"/>
      <c r="I45" s="69"/>
      <c r="J45" s="199"/>
      <c r="K45" s="200"/>
      <c r="L45" s="200"/>
      <c r="M45" s="200"/>
      <c r="N45" s="200"/>
      <c r="O45" s="200"/>
      <c r="P45" s="201"/>
      <c r="Q45" s="45"/>
      <c r="R45" s="17"/>
      <c r="S45" s="20"/>
      <c r="T45" s="20"/>
    </row>
    <row r="46" spans="1:20" ht="19.5" customHeight="1">
      <c r="A46" s="186"/>
      <c r="B46" s="187"/>
      <c r="C46" s="180"/>
      <c r="D46" s="181"/>
      <c r="E46" s="181"/>
      <c r="F46" s="182"/>
      <c r="G46" s="177"/>
      <c r="H46" s="183"/>
      <c r="I46" s="69"/>
      <c r="J46" s="199"/>
      <c r="K46" s="200"/>
      <c r="L46" s="200"/>
      <c r="M46" s="200"/>
      <c r="N46" s="200"/>
      <c r="O46" s="200"/>
      <c r="P46" s="201"/>
      <c r="Q46" s="45"/>
      <c r="R46" s="17"/>
      <c r="S46" s="20"/>
      <c r="T46" s="20"/>
    </row>
    <row r="47" spans="1:20" ht="19.5" customHeight="1">
      <c r="A47" s="188"/>
      <c r="B47" s="189"/>
      <c r="C47" s="205"/>
      <c r="D47" s="222"/>
      <c r="E47" s="222"/>
      <c r="F47" s="223"/>
      <c r="G47" s="205"/>
      <c r="H47" s="206"/>
      <c r="I47" s="69"/>
      <c r="J47" s="199"/>
      <c r="K47" s="200"/>
      <c r="L47" s="200"/>
      <c r="M47" s="200"/>
      <c r="N47" s="200"/>
      <c r="O47" s="200"/>
      <c r="P47" s="201"/>
      <c r="Q47" s="45"/>
      <c r="R47" s="17"/>
      <c r="S47" s="20"/>
      <c r="T47" s="20"/>
    </row>
    <row r="48" spans="1:20" ht="19.5" customHeight="1">
      <c r="A48" s="235" t="s">
        <v>21</v>
      </c>
      <c r="B48" s="185"/>
      <c r="C48" s="219"/>
      <c r="D48" s="220"/>
      <c r="E48" s="220"/>
      <c r="F48" s="221"/>
      <c r="G48" s="219"/>
      <c r="H48" s="238"/>
      <c r="I48" s="69"/>
      <c r="J48" s="199"/>
      <c r="K48" s="200"/>
      <c r="L48" s="200"/>
      <c r="M48" s="200"/>
      <c r="N48" s="200"/>
      <c r="O48" s="200"/>
      <c r="P48" s="201"/>
      <c r="Q48" s="45"/>
      <c r="R48" s="17"/>
      <c r="S48" s="20"/>
      <c r="T48" s="20"/>
    </row>
    <row r="49" spans="1:20" ht="19.5" customHeight="1">
      <c r="A49" s="186"/>
      <c r="B49" s="187"/>
      <c r="C49" s="177"/>
      <c r="D49" s="178"/>
      <c r="E49" s="178"/>
      <c r="F49" s="179"/>
      <c r="G49" s="177"/>
      <c r="H49" s="183"/>
      <c r="I49" s="69"/>
      <c r="J49" s="199"/>
      <c r="K49" s="200"/>
      <c r="L49" s="200"/>
      <c r="M49" s="200"/>
      <c r="N49" s="200"/>
      <c r="O49" s="200"/>
      <c r="P49" s="201"/>
      <c r="Q49" s="45"/>
      <c r="R49" s="17"/>
      <c r="S49" s="20"/>
      <c r="T49" s="20"/>
    </row>
    <row r="50" spans="1:20" ht="19.5" customHeight="1">
      <c r="A50" s="188"/>
      <c r="B50" s="189"/>
      <c r="C50" s="205"/>
      <c r="D50" s="222"/>
      <c r="E50" s="222"/>
      <c r="F50" s="223"/>
      <c r="G50" s="205"/>
      <c r="H50" s="206"/>
      <c r="I50" s="69"/>
      <c r="J50" s="202"/>
      <c r="K50" s="203"/>
      <c r="L50" s="203"/>
      <c r="M50" s="203"/>
      <c r="N50" s="203"/>
      <c r="O50" s="203"/>
      <c r="P50" s="204"/>
      <c r="Q50" s="45"/>
      <c r="R50" s="17"/>
      <c r="S50" s="20"/>
      <c r="T50" s="20"/>
    </row>
    <row r="51" spans="1:20" ht="19.5" customHeight="1">
      <c r="A51" s="46"/>
      <c r="B51" s="36"/>
      <c r="C51" s="32"/>
      <c r="D51" s="32"/>
      <c r="E51" s="32"/>
      <c r="F51" s="47"/>
      <c r="G51" s="47"/>
      <c r="H51" s="48"/>
      <c r="I51" s="28"/>
      <c r="J51" s="30"/>
      <c r="K51" s="30"/>
      <c r="L51" s="30"/>
      <c r="M51" s="30"/>
      <c r="N51" s="30"/>
      <c r="O51" s="64"/>
      <c r="P51" s="64"/>
      <c r="Q51" s="20"/>
      <c r="R51" s="20"/>
      <c r="S51" s="20"/>
      <c r="T51" s="20"/>
    </row>
    <row r="52" spans="1:20" s="16" customFormat="1" ht="19.5" customHeight="1">
      <c r="A52" s="49"/>
      <c r="B52" s="49"/>
      <c r="C52" s="50"/>
      <c r="D52" s="50"/>
      <c r="E52" s="50"/>
      <c r="F52" s="51"/>
      <c r="G52" s="51"/>
      <c r="H52" s="52"/>
      <c r="I52" s="54"/>
      <c r="J52" s="53"/>
      <c r="K52" s="53"/>
      <c r="L52" s="53"/>
      <c r="M52" s="53"/>
      <c r="N52" s="53"/>
      <c r="O52" s="55"/>
      <c r="P52" s="55"/>
      <c r="Q52" s="49"/>
      <c r="R52" s="49"/>
      <c r="S52" s="49"/>
      <c r="T52" s="49"/>
    </row>
    <row r="53" spans="1:20" s="16" customFormat="1" ht="19.5" customHeight="1">
      <c r="A53" s="56"/>
      <c r="B53" s="56"/>
      <c r="C53" s="57"/>
      <c r="D53" s="57"/>
      <c r="E53" s="57"/>
      <c r="F53" s="57"/>
      <c r="G53" s="57"/>
      <c r="H53" s="57"/>
      <c r="I53" s="57"/>
      <c r="J53" s="58"/>
      <c r="K53" s="58"/>
      <c r="L53" s="58"/>
      <c r="M53" s="58"/>
      <c r="N53" s="58"/>
      <c r="O53" s="55"/>
      <c r="P53" s="55"/>
      <c r="Q53" s="49"/>
      <c r="R53" s="49"/>
      <c r="S53" s="49"/>
      <c r="T53" s="49"/>
    </row>
    <row r="54" spans="1:20" ht="19.5" customHeight="1">
      <c r="A54" s="37"/>
      <c r="B54" s="37"/>
      <c r="C54" s="37"/>
      <c r="D54" s="37"/>
      <c r="E54" s="37"/>
      <c r="F54" s="59"/>
      <c r="G54" s="59"/>
      <c r="H54" s="59"/>
      <c r="I54" s="41"/>
      <c r="J54" s="41"/>
      <c r="K54" s="41"/>
      <c r="L54" s="41"/>
      <c r="M54" s="41"/>
      <c r="N54" s="41"/>
      <c r="O54" s="35"/>
      <c r="P54" s="35"/>
      <c r="Q54" s="20"/>
      <c r="R54" s="20"/>
      <c r="S54" s="20"/>
      <c r="T54" s="20"/>
    </row>
    <row r="55" spans="1:20" ht="19.5" customHeight="1">
      <c r="A55" s="37"/>
      <c r="B55" s="37"/>
      <c r="C55" s="37"/>
      <c r="D55" s="37"/>
      <c r="E55" s="37"/>
      <c r="F55" s="60"/>
      <c r="G55" s="60"/>
      <c r="H55" s="60"/>
      <c r="I55" s="41"/>
      <c r="J55" s="41"/>
      <c r="K55" s="41"/>
      <c r="L55" s="41"/>
      <c r="M55" s="41"/>
      <c r="N55" s="41"/>
      <c r="O55" s="35"/>
      <c r="P55" s="35"/>
      <c r="Q55" s="20"/>
      <c r="R55" s="20"/>
      <c r="S55" s="20"/>
      <c r="T55" s="20"/>
    </row>
    <row r="56" spans="1:20" ht="19.5" customHeight="1">
      <c r="A56" s="7"/>
      <c r="B56" s="7"/>
      <c r="C56" s="7"/>
      <c r="D56" s="7"/>
      <c r="E56" s="7"/>
      <c r="F56" s="8"/>
      <c r="G56" s="8"/>
      <c r="H56" s="9"/>
      <c r="I56" s="41"/>
      <c r="J56" s="41"/>
      <c r="K56" s="41"/>
      <c r="L56" s="41"/>
      <c r="M56" s="41"/>
      <c r="N56" s="41"/>
      <c r="O56" s="35"/>
      <c r="P56" s="35"/>
      <c r="Q56" s="20"/>
      <c r="R56" s="20"/>
      <c r="S56" s="20"/>
      <c r="T56" s="20"/>
    </row>
    <row r="57" spans="1:20" ht="19.5" customHeight="1">
      <c r="A57" s="7"/>
      <c r="B57" s="7"/>
      <c r="C57" s="7"/>
      <c r="D57" s="7"/>
      <c r="E57" s="7"/>
      <c r="F57" s="8"/>
      <c r="G57" s="8"/>
      <c r="H57" s="9"/>
      <c r="I57" s="41"/>
      <c r="J57" s="41"/>
      <c r="K57" s="41"/>
      <c r="L57" s="41"/>
      <c r="M57" s="41"/>
      <c r="N57" s="41"/>
      <c r="O57" s="35"/>
      <c r="P57" s="35"/>
      <c r="Q57" s="20"/>
      <c r="R57" s="20"/>
      <c r="S57" s="20"/>
      <c r="T57" s="20"/>
    </row>
    <row r="58" spans="1:20" ht="19.5" customHeight="1">
      <c r="A58" s="20"/>
      <c r="B58" s="20"/>
      <c r="C58" s="20"/>
      <c r="D58" s="20"/>
      <c r="E58" s="20"/>
      <c r="F58" s="61"/>
      <c r="G58" s="61"/>
      <c r="H58" s="6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8" s="4" customFormat="1" ht="19.5" customHeight="1">
      <c r="A59" s="10"/>
      <c r="B59" s="10"/>
      <c r="C59" s="10"/>
      <c r="D59" s="10"/>
      <c r="E59" s="10"/>
      <c r="F59" s="14"/>
      <c r="G59" s="14"/>
      <c r="H59" s="15"/>
    </row>
    <row r="60" spans="1:8" s="4" customFormat="1" ht="19.5" customHeight="1">
      <c r="A60" s="6"/>
      <c r="B60" s="6"/>
      <c r="C60" s="6"/>
      <c r="D60" s="6"/>
      <c r="E60" s="6"/>
      <c r="F60" s="12"/>
      <c r="G60" s="12"/>
      <c r="H60" s="12"/>
    </row>
    <row r="61" spans="1:8" s="4" customFormat="1" ht="19.5" customHeight="1">
      <c r="A61" s="6"/>
      <c r="B61" s="6"/>
      <c r="C61" s="6"/>
      <c r="D61" s="6"/>
      <c r="E61" s="6"/>
      <c r="F61" s="13"/>
      <c r="G61" s="13"/>
      <c r="H61" s="13"/>
    </row>
    <row r="62" spans="1:8" s="4" customFormat="1" ht="19.5" customHeight="1">
      <c r="A62" s="6"/>
      <c r="B62" s="6"/>
      <c r="C62" s="6"/>
      <c r="D62" s="6"/>
      <c r="E62" s="6"/>
      <c r="F62" s="11"/>
      <c r="G62" s="11"/>
      <c r="H62" s="11"/>
    </row>
    <row r="63" s="4" customFormat="1" ht="15"/>
  </sheetData>
  <sheetProtection sheet="1"/>
  <mergeCells count="66">
    <mergeCell ref="J31:K31"/>
    <mergeCell ref="M19:N19"/>
    <mergeCell ref="M20:N20"/>
    <mergeCell ref="A25:B25"/>
    <mergeCell ref="A26:B26"/>
    <mergeCell ref="A27:B30"/>
    <mergeCell ref="C26:H26"/>
    <mergeCell ref="C27:G27"/>
    <mergeCell ref="C28:G28"/>
    <mergeCell ref="J28:K28"/>
    <mergeCell ref="J23:K23"/>
    <mergeCell ref="M23:N23"/>
    <mergeCell ref="J24:K24"/>
    <mergeCell ref="M24:N24"/>
    <mergeCell ref="J27:K27"/>
    <mergeCell ref="C25:H25"/>
    <mergeCell ref="N15:P15"/>
    <mergeCell ref="N16:P16"/>
    <mergeCell ref="C24:H24"/>
    <mergeCell ref="L15:M15"/>
    <mergeCell ref="A22:H22"/>
    <mergeCell ref="C15:J15"/>
    <mergeCell ref="J22:P22"/>
    <mergeCell ref="C16:J19"/>
    <mergeCell ref="C23:H23"/>
    <mergeCell ref="A24:B24"/>
    <mergeCell ref="A2:P2"/>
    <mergeCell ref="C50:F50"/>
    <mergeCell ref="G48:H48"/>
    <mergeCell ref="A41:B41"/>
    <mergeCell ref="C41:F41"/>
    <mergeCell ref="C43:F43"/>
    <mergeCell ref="C44:F44"/>
    <mergeCell ref="G41:H41"/>
    <mergeCell ref="C42:F42"/>
    <mergeCell ref="G50:H50"/>
    <mergeCell ref="C48:F48"/>
    <mergeCell ref="C47:F47"/>
    <mergeCell ref="G49:H49"/>
    <mergeCell ref="R1:R6"/>
    <mergeCell ref="A15:B15"/>
    <mergeCell ref="A23:B23"/>
    <mergeCell ref="A16:B19"/>
    <mergeCell ref="L16:M16"/>
    <mergeCell ref="A20:B20"/>
    <mergeCell ref="A48:B50"/>
    <mergeCell ref="A42:B47"/>
    <mergeCell ref="A4:P4"/>
    <mergeCell ref="C20:J20"/>
    <mergeCell ref="F33:P33"/>
    <mergeCell ref="G46:H46"/>
    <mergeCell ref="G45:H45"/>
    <mergeCell ref="J41:P50"/>
    <mergeCell ref="G47:H47"/>
    <mergeCell ref="F34:P38"/>
    <mergeCell ref="M31:N31"/>
    <mergeCell ref="C29:G29"/>
    <mergeCell ref="C30:G30"/>
    <mergeCell ref="A33:D33"/>
    <mergeCell ref="G42:H42"/>
    <mergeCell ref="A31:B31"/>
    <mergeCell ref="C49:F49"/>
    <mergeCell ref="C45:F45"/>
    <mergeCell ref="C46:F46"/>
    <mergeCell ref="G43:H43"/>
    <mergeCell ref="G44:H44"/>
  </mergeCells>
  <conditionalFormatting sqref="D34:D38">
    <cfRule type="expression" priority="11" dxfId="0">
      <formula>$R$33="FAUX"</formula>
    </cfRule>
  </conditionalFormatting>
  <conditionalFormatting sqref="D34:D38">
    <cfRule type="expression" priority="9" dxfId="0">
      <formula>$R$32="FAUX"</formula>
    </cfRule>
  </conditionalFormatting>
  <conditionalFormatting sqref="A4:P4">
    <cfRule type="containsText" priority="8" dxfId="3" operator="containsText" text="FAUX">
      <formula>NOT(ISERROR(SEARCH("FAUX",A4)))</formula>
    </cfRule>
  </conditionalFormatting>
  <conditionalFormatting sqref="J24:P24">
    <cfRule type="expression" priority="3" dxfId="0">
      <formula>COUNTA($J$24:$P$24)&gt;1</formula>
    </cfRule>
  </conditionalFormatting>
  <conditionalFormatting sqref="H27:H30">
    <cfRule type="expression" priority="2" dxfId="0">
      <formula>COUNTA($H$27:$H$30)&gt;1</formula>
    </cfRule>
  </conditionalFormatting>
  <conditionalFormatting sqref="L31 O31">
    <cfRule type="expression" priority="1" dxfId="0">
      <formula>COUNTA($J$31:$O$31)&gt;3</formula>
    </cfRule>
  </conditionalFormatting>
  <hyperlinks>
    <hyperlink ref="B12" r:id="rId1" display="ds-voile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17.421875" style="83" customWidth="1"/>
    <col min="2" max="2" width="15.28125" style="83" customWidth="1"/>
    <col min="3" max="3" width="12.140625" style="83" customWidth="1"/>
    <col min="4" max="4" width="11.00390625" style="83" customWidth="1"/>
    <col min="5" max="5" width="9.8515625" style="83" customWidth="1"/>
    <col min="6" max="6" width="5.421875" style="83" customWidth="1"/>
    <col min="7" max="7" width="15.28125" style="83" customWidth="1"/>
    <col min="8" max="8" width="9.8515625" style="83" customWidth="1"/>
    <col min="9" max="9" width="9.57421875" style="83" customWidth="1"/>
    <col min="10" max="10" width="11.7109375" style="83" customWidth="1"/>
    <col min="11" max="16384" width="9.00390625" style="83" customWidth="1"/>
  </cols>
  <sheetData>
    <row r="1" spans="1:15" ht="32.25" thickBot="1">
      <c r="A1" s="279" t="s">
        <v>37</v>
      </c>
      <c r="B1" s="280"/>
      <c r="C1" s="281" t="str">
        <f>"S (Voile) "&amp;'Compte-rendu'!$R$33</f>
        <v>S (Voile) </v>
      </c>
      <c r="D1" s="282"/>
      <c r="E1" s="282"/>
      <c r="F1" s="282"/>
      <c r="G1" s="282"/>
      <c r="H1" s="282"/>
      <c r="I1" s="282"/>
      <c r="J1" s="283"/>
      <c r="K1" s="86"/>
      <c r="L1" s="86"/>
      <c r="M1" s="86"/>
      <c r="N1" s="86"/>
      <c r="O1" s="86"/>
    </row>
    <row r="2" spans="1:15" ht="22.5" customHeight="1" thickBot="1">
      <c r="A2" s="284" t="s">
        <v>61</v>
      </c>
      <c r="B2" s="285"/>
      <c r="C2" s="285"/>
      <c r="D2" s="285"/>
      <c r="E2" s="285"/>
      <c r="F2" s="285"/>
      <c r="G2" s="285"/>
      <c r="H2" s="285"/>
      <c r="I2" s="285"/>
      <c r="J2" s="286"/>
      <c r="K2" s="86"/>
      <c r="L2" s="86"/>
      <c r="M2" s="86"/>
      <c r="N2" s="86"/>
      <c r="O2" s="86"/>
    </row>
    <row r="3" spans="1:15" ht="15.75" thickBot="1">
      <c r="A3" s="149"/>
      <c r="B3" s="149"/>
      <c r="C3" s="149"/>
      <c r="D3" s="149"/>
      <c r="E3" s="152"/>
      <c r="F3" s="152"/>
      <c r="G3" s="152"/>
      <c r="H3" s="152"/>
      <c r="I3" s="152"/>
      <c r="J3" s="153"/>
      <c r="K3" s="86"/>
      <c r="L3" s="86"/>
      <c r="M3" s="86"/>
      <c r="N3" s="86"/>
      <c r="O3" s="86"/>
    </row>
    <row r="4" spans="1:15" ht="15.75" thickBot="1">
      <c r="A4" s="134" t="s">
        <v>39</v>
      </c>
      <c r="B4" s="134" t="s">
        <v>40</v>
      </c>
      <c r="C4" s="134" t="s">
        <v>46</v>
      </c>
      <c r="D4" s="134" t="s">
        <v>44</v>
      </c>
      <c r="E4" s="135" t="s">
        <v>45</v>
      </c>
      <c r="F4" s="136" t="s">
        <v>47</v>
      </c>
      <c r="G4" s="136" t="s">
        <v>71</v>
      </c>
      <c r="H4" s="136" t="s">
        <v>70</v>
      </c>
      <c r="I4" s="135" t="s">
        <v>38</v>
      </c>
      <c r="J4" s="135" t="s">
        <v>48</v>
      </c>
      <c r="K4" s="86"/>
      <c r="L4" s="86"/>
      <c r="M4" s="86"/>
      <c r="N4" s="86"/>
      <c r="O4" s="86"/>
    </row>
    <row r="5" spans="1:15" ht="21" customHeight="1" thickBot="1">
      <c r="A5" s="146"/>
      <c r="B5" s="146"/>
      <c r="C5" s="154"/>
      <c r="D5" s="155"/>
      <c r="E5" s="147"/>
      <c r="F5" s="147"/>
      <c r="G5" s="146"/>
      <c r="H5" s="147"/>
      <c r="I5" s="147"/>
      <c r="J5" s="136">
        <f>IF(I5&lt;&gt;"",RANK(I5,I$5:I$30,1),"")</f>
      </c>
      <c r="K5" s="86"/>
      <c r="L5" s="86"/>
      <c r="M5" s="86"/>
      <c r="N5" s="86"/>
      <c r="O5" s="86"/>
    </row>
    <row r="6" spans="1:15" ht="21" customHeight="1" thickBot="1">
      <c r="A6" s="146"/>
      <c r="B6" s="146"/>
      <c r="C6" s="154"/>
      <c r="D6" s="155"/>
      <c r="E6" s="147"/>
      <c r="F6" s="147"/>
      <c r="G6" s="146"/>
      <c r="H6" s="147"/>
      <c r="I6" s="147"/>
      <c r="J6" s="136">
        <f aca="true" t="shared" si="0" ref="J6:J30">IF(I6&lt;&gt;"",RANK(I6,I$5:I$30,1),"")</f>
      </c>
      <c r="K6" s="87"/>
      <c r="L6" s="86"/>
      <c r="M6" s="86"/>
      <c r="N6" s="86"/>
      <c r="O6" s="86"/>
    </row>
    <row r="7" spans="1:15" ht="21" customHeight="1" thickBot="1">
      <c r="A7" s="146"/>
      <c r="B7" s="146"/>
      <c r="C7" s="154"/>
      <c r="D7" s="155"/>
      <c r="E7" s="147"/>
      <c r="F7" s="147"/>
      <c r="G7" s="146"/>
      <c r="H7" s="147"/>
      <c r="I7" s="147"/>
      <c r="J7" s="136">
        <f t="shared" si="0"/>
      </c>
      <c r="K7" s="86"/>
      <c r="L7" s="86"/>
      <c r="M7" s="86"/>
      <c r="N7" s="86"/>
      <c r="O7" s="86"/>
    </row>
    <row r="8" spans="1:15" ht="21" customHeight="1" thickBot="1">
      <c r="A8" s="146"/>
      <c r="B8" s="146"/>
      <c r="C8" s="154"/>
      <c r="D8" s="155"/>
      <c r="E8" s="147"/>
      <c r="F8" s="147"/>
      <c r="G8" s="146"/>
      <c r="H8" s="147"/>
      <c r="I8" s="147"/>
      <c r="J8" s="136">
        <f t="shared" si="0"/>
      </c>
      <c r="K8" s="86"/>
      <c r="L8" s="86"/>
      <c r="M8" s="86"/>
      <c r="N8" s="86"/>
      <c r="O8" s="86"/>
    </row>
    <row r="9" spans="1:15" ht="21" customHeight="1" thickBot="1">
      <c r="A9" s="146"/>
      <c r="B9" s="146"/>
      <c r="C9" s="154"/>
      <c r="D9" s="155"/>
      <c r="E9" s="147"/>
      <c r="F9" s="147"/>
      <c r="G9" s="146"/>
      <c r="H9" s="147"/>
      <c r="I9" s="147"/>
      <c r="J9" s="136">
        <f t="shared" si="0"/>
      </c>
      <c r="K9" s="86"/>
      <c r="L9" s="86"/>
      <c r="M9" s="86"/>
      <c r="N9" s="86"/>
      <c r="O9" s="86"/>
    </row>
    <row r="10" spans="1:15" ht="21" customHeight="1" thickBot="1">
      <c r="A10" s="146"/>
      <c r="B10" s="146"/>
      <c r="C10" s="154"/>
      <c r="D10" s="155"/>
      <c r="E10" s="147"/>
      <c r="F10" s="147"/>
      <c r="G10" s="146"/>
      <c r="H10" s="147"/>
      <c r="I10" s="147"/>
      <c r="J10" s="136">
        <f t="shared" si="0"/>
      </c>
      <c r="K10" s="86"/>
      <c r="L10" s="86"/>
      <c r="M10" s="86"/>
      <c r="N10" s="86"/>
      <c r="O10" s="86"/>
    </row>
    <row r="11" spans="1:15" ht="21" customHeight="1" thickBot="1">
      <c r="A11" s="146"/>
      <c r="B11" s="146"/>
      <c r="C11" s="154"/>
      <c r="D11" s="155"/>
      <c r="E11" s="147"/>
      <c r="F11" s="147"/>
      <c r="G11" s="146"/>
      <c r="H11" s="147"/>
      <c r="I11" s="147"/>
      <c r="J11" s="136">
        <f t="shared" si="0"/>
      </c>
      <c r="K11" s="86"/>
      <c r="L11" s="86"/>
      <c r="M11" s="86"/>
      <c r="N11" s="86"/>
      <c r="O11" s="86"/>
    </row>
    <row r="12" spans="1:15" ht="21" customHeight="1" thickBot="1">
      <c r="A12" s="146"/>
      <c r="B12" s="146"/>
      <c r="C12" s="154"/>
      <c r="D12" s="155"/>
      <c r="E12" s="147"/>
      <c r="F12" s="147"/>
      <c r="G12" s="146"/>
      <c r="H12" s="147"/>
      <c r="I12" s="147"/>
      <c r="J12" s="136">
        <f t="shared" si="0"/>
      </c>
      <c r="K12" s="86"/>
      <c r="L12" s="86"/>
      <c r="M12" s="86"/>
      <c r="N12" s="86"/>
      <c r="O12" s="86"/>
    </row>
    <row r="13" spans="1:15" ht="21" customHeight="1" thickBot="1">
      <c r="A13" s="146"/>
      <c r="B13" s="146"/>
      <c r="C13" s="154"/>
      <c r="D13" s="155"/>
      <c r="E13" s="147"/>
      <c r="F13" s="147"/>
      <c r="G13" s="146"/>
      <c r="H13" s="147"/>
      <c r="I13" s="147"/>
      <c r="J13" s="136">
        <f t="shared" si="0"/>
      </c>
      <c r="K13" s="86"/>
      <c r="L13" s="86"/>
      <c r="M13" s="86"/>
      <c r="N13" s="86"/>
      <c r="O13" s="86"/>
    </row>
    <row r="14" spans="1:15" ht="21" customHeight="1" thickBot="1">
      <c r="A14" s="146"/>
      <c r="B14" s="146"/>
      <c r="C14" s="154"/>
      <c r="D14" s="155"/>
      <c r="E14" s="147"/>
      <c r="F14" s="147"/>
      <c r="G14" s="146"/>
      <c r="H14" s="147"/>
      <c r="I14" s="147"/>
      <c r="J14" s="136">
        <f t="shared" si="0"/>
      </c>
      <c r="K14" s="86"/>
      <c r="L14" s="86"/>
      <c r="M14" s="86"/>
      <c r="N14" s="86"/>
      <c r="O14" s="86"/>
    </row>
    <row r="15" spans="1:15" ht="21" customHeight="1" thickBot="1">
      <c r="A15" s="146"/>
      <c r="B15" s="146"/>
      <c r="C15" s="154"/>
      <c r="D15" s="155"/>
      <c r="E15" s="147"/>
      <c r="F15" s="147"/>
      <c r="G15" s="146"/>
      <c r="H15" s="147"/>
      <c r="I15" s="147"/>
      <c r="J15" s="136">
        <f t="shared" si="0"/>
      </c>
      <c r="K15" s="86"/>
      <c r="L15" s="86"/>
      <c r="M15" s="86"/>
      <c r="N15" s="86"/>
      <c r="O15" s="86"/>
    </row>
    <row r="16" spans="1:15" ht="21" customHeight="1" thickBot="1">
      <c r="A16" s="146"/>
      <c r="B16" s="146"/>
      <c r="C16" s="154"/>
      <c r="D16" s="155"/>
      <c r="E16" s="147"/>
      <c r="F16" s="147"/>
      <c r="G16" s="146"/>
      <c r="H16" s="147"/>
      <c r="I16" s="147"/>
      <c r="J16" s="136">
        <f t="shared" si="0"/>
      </c>
      <c r="K16" s="86"/>
      <c r="L16" s="86"/>
      <c r="M16" s="86"/>
      <c r="N16" s="86"/>
      <c r="O16" s="86"/>
    </row>
    <row r="17" spans="1:15" ht="21" customHeight="1" thickBot="1">
      <c r="A17" s="146"/>
      <c r="B17" s="146"/>
      <c r="C17" s="154"/>
      <c r="D17" s="155"/>
      <c r="E17" s="147"/>
      <c r="F17" s="147"/>
      <c r="G17" s="146"/>
      <c r="H17" s="147"/>
      <c r="I17" s="147"/>
      <c r="J17" s="136">
        <f t="shared" si="0"/>
      </c>
      <c r="K17" s="86"/>
      <c r="L17" s="86"/>
      <c r="M17" s="86"/>
      <c r="N17" s="86"/>
      <c r="O17" s="86"/>
    </row>
    <row r="18" spans="1:15" ht="21" customHeight="1" thickBot="1">
      <c r="A18" s="146"/>
      <c r="B18" s="146"/>
      <c r="C18" s="154"/>
      <c r="D18" s="155"/>
      <c r="E18" s="147"/>
      <c r="F18" s="147"/>
      <c r="G18" s="146"/>
      <c r="H18" s="147"/>
      <c r="I18" s="147"/>
      <c r="J18" s="136">
        <f t="shared" si="0"/>
      </c>
      <c r="K18" s="88"/>
      <c r="L18" s="88"/>
      <c r="M18" s="86"/>
      <c r="N18" s="86"/>
      <c r="O18" s="86"/>
    </row>
    <row r="19" spans="1:15" ht="21" customHeight="1" thickBot="1">
      <c r="A19" s="146"/>
      <c r="B19" s="146"/>
      <c r="C19" s="154"/>
      <c r="D19" s="155"/>
      <c r="E19" s="147"/>
      <c r="F19" s="147"/>
      <c r="G19" s="146"/>
      <c r="H19" s="147"/>
      <c r="I19" s="147"/>
      <c r="J19" s="136">
        <f t="shared" si="0"/>
      </c>
      <c r="K19" s="86"/>
      <c r="L19" s="86"/>
      <c r="M19" s="86"/>
      <c r="N19" s="86"/>
      <c r="O19" s="86"/>
    </row>
    <row r="20" spans="1:15" ht="21" customHeight="1" thickBot="1">
      <c r="A20" s="146"/>
      <c r="B20" s="146"/>
      <c r="C20" s="154"/>
      <c r="D20" s="155"/>
      <c r="E20" s="147"/>
      <c r="F20" s="147"/>
      <c r="G20" s="146"/>
      <c r="H20" s="147"/>
      <c r="I20" s="147"/>
      <c r="J20" s="136">
        <f t="shared" si="0"/>
      </c>
      <c r="K20" s="86"/>
      <c r="L20" s="86"/>
      <c r="M20" s="86"/>
      <c r="N20" s="86"/>
      <c r="O20" s="86"/>
    </row>
    <row r="21" spans="1:15" ht="21" customHeight="1" thickBot="1">
      <c r="A21" s="146"/>
      <c r="B21" s="146"/>
      <c r="C21" s="154"/>
      <c r="D21" s="155"/>
      <c r="E21" s="147"/>
      <c r="F21" s="147"/>
      <c r="G21" s="146"/>
      <c r="H21" s="147"/>
      <c r="I21" s="147"/>
      <c r="J21" s="136">
        <f t="shared" si="0"/>
      </c>
      <c r="K21" s="86"/>
      <c r="L21" s="86"/>
      <c r="M21" s="86"/>
      <c r="N21" s="86"/>
      <c r="O21" s="86"/>
    </row>
    <row r="22" spans="1:15" ht="21" customHeight="1" thickBot="1">
      <c r="A22" s="146"/>
      <c r="B22" s="146"/>
      <c r="C22" s="154"/>
      <c r="D22" s="155"/>
      <c r="E22" s="147"/>
      <c r="F22" s="147"/>
      <c r="G22" s="146"/>
      <c r="H22" s="147"/>
      <c r="I22" s="147"/>
      <c r="J22" s="136">
        <f t="shared" si="0"/>
      </c>
      <c r="K22" s="86"/>
      <c r="L22" s="86"/>
      <c r="M22" s="86"/>
      <c r="N22" s="86"/>
      <c r="O22" s="86"/>
    </row>
    <row r="23" spans="1:15" ht="21" customHeight="1" thickBot="1">
      <c r="A23" s="146"/>
      <c r="B23" s="146"/>
      <c r="C23" s="154"/>
      <c r="D23" s="155"/>
      <c r="E23" s="147"/>
      <c r="F23" s="147"/>
      <c r="G23" s="146"/>
      <c r="H23" s="147"/>
      <c r="I23" s="147"/>
      <c r="J23" s="136">
        <f t="shared" si="0"/>
      </c>
      <c r="K23" s="86"/>
      <c r="L23" s="86"/>
      <c r="M23" s="86"/>
      <c r="N23" s="86"/>
      <c r="O23" s="86"/>
    </row>
    <row r="24" spans="1:15" ht="21" customHeight="1" thickBot="1">
      <c r="A24" s="146"/>
      <c r="B24" s="146"/>
      <c r="C24" s="154"/>
      <c r="D24" s="155"/>
      <c r="E24" s="147"/>
      <c r="F24" s="147"/>
      <c r="G24" s="146"/>
      <c r="H24" s="147"/>
      <c r="I24" s="147"/>
      <c r="J24" s="136">
        <f t="shared" si="0"/>
      </c>
      <c r="K24" s="86"/>
      <c r="L24" s="86"/>
      <c r="M24" s="86"/>
      <c r="N24" s="86"/>
      <c r="O24" s="86"/>
    </row>
    <row r="25" spans="1:15" ht="19.5" customHeight="1" thickBot="1">
      <c r="A25" s="146"/>
      <c r="B25" s="146"/>
      <c r="C25" s="154"/>
      <c r="D25" s="155"/>
      <c r="E25" s="147"/>
      <c r="F25" s="147"/>
      <c r="G25" s="146"/>
      <c r="H25" s="147"/>
      <c r="I25" s="147"/>
      <c r="J25" s="136">
        <f t="shared" si="0"/>
      </c>
      <c r="K25" s="86"/>
      <c r="L25" s="86"/>
      <c r="M25" s="86"/>
      <c r="N25" s="86"/>
      <c r="O25" s="86"/>
    </row>
    <row r="26" spans="1:15" ht="19.5" customHeight="1" thickBot="1">
      <c r="A26" s="146"/>
      <c r="B26" s="146"/>
      <c r="C26" s="154"/>
      <c r="D26" s="155"/>
      <c r="E26" s="147"/>
      <c r="F26" s="147"/>
      <c r="G26" s="146"/>
      <c r="H26" s="147"/>
      <c r="I26" s="147"/>
      <c r="J26" s="136">
        <f t="shared" si="0"/>
      </c>
      <c r="K26" s="86"/>
      <c r="L26" s="86"/>
      <c r="M26" s="86"/>
      <c r="N26" s="86"/>
      <c r="O26" s="86"/>
    </row>
    <row r="27" spans="1:15" ht="21" customHeight="1" thickBot="1">
      <c r="A27" s="146"/>
      <c r="B27" s="146"/>
      <c r="C27" s="154"/>
      <c r="D27" s="155"/>
      <c r="E27" s="147"/>
      <c r="F27" s="147"/>
      <c r="G27" s="146"/>
      <c r="H27" s="147"/>
      <c r="I27" s="147"/>
      <c r="J27" s="136">
        <f t="shared" si="0"/>
      </c>
      <c r="K27" s="86"/>
      <c r="L27" s="86"/>
      <c r="M27" s="86"/>
      <c r="N27" s="86"/>
      <c r="O27" s="86"/>
    </row>
    <row r="28" spans="1:15" ht="21" customHeight="1" thickBot="1">
      <c r="A28" s="146"/>
      <c r="B28" s="146"/>
      <c r="C28" s="154"/>
      <c r="D28" s="155"/>
      <c r="E28" s="147"/>
      <c r="F28" s="147"/>
      <c r="G28" s="146"/>
      <c r="H28" s="147"/>
      <c r="I28" s="147"/>
      <c r="J28" s="136">
        <f t="shared" si="0"/>
      </c>
      <c r="K28" s="86"/>
      <c r="L28" s="86"/>
      <c r="M28" s="86"/>
      <c r="N28" s="86"/>
      <c r="O28" s="86"/>
    </row>
    <row r="29" spans="1:15" ht="21" customHeight="1" thickBot="1">
      <c r="A29" s="146"/>
      <c r="B29" s="146"/>
      <c r="C29" s="154"/>
      <c r="D29" s="155"/>
      <c r="E29" s="147"/>
      <c r="F29" s="147"/>
      <c r="G29" s="146"/>
      <c r="H29" s="147"/>
      <c r="I29" s="147"/>
      <c r="J29" s="136">
        <f t="shared" si="0"/>
      </c>
      <c r="K29" s="86"/>
      <c r="L29" s="86"/>
      <c r="M29" s="86"/>
      <c r="N29" s="86"/>
      <c r="O29" s="86"/>
    </row>
    <row r="30" spans="1:15" ht="21" customHeight="1" thickBot="1">
      <c r="A30" s="148"/>
      <c r="B30" s="146"/>
      <c r="C30" s="154"/>
      <c r="D30" s="156"/>
      <c r="E30" s="147"/>
      <c r="F30" s="147"/>
      <c r="G30" s="146"/>
      <c r="H30" s="147"/>
      <c r="I30" s="147"/>
      <c r="J30" s="136">
        <f t="shared" si="0"/>
      </c>
      <c r="K30" s="86"/>
      <c r="L30" s="162"/>
      <c r="M30" s="162"/>
      <c r="N30" s="162"/>
      <c r="O30" s="86"/>
    </row>
    <row r="31" spans="12:14" ht="11.25">
      <c r="L31" s="163"/>
      <c r="M31" s="163"/>
      <c r="N31" s="163"/>
    </row>
    <row r="32" spans="1:15" ht="11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86"/>
      <c r="L32" s="162"/>
      <c r="M32" s="162"/>
      <c r="N32" s="162"/>
      <c r="O32" s="86"/>
    </row>
    <row r="33" spans="1:15" ht="12" thickBo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86"/>
      <c r="L33" s="162"/>
      <c r="M33" s="162"/>
      <c r="N33" s="162"/>
      <c r="O33" s="86"/>
    </row>
    <row r="34" spans="1:15" ht="24" thickBot="1">
      <c r="A34" s="151" t="s">
        <v>41</v>
      </c>
      <c r="B34" s="150"/>
      <c r="C34" s="150"/>
      <c r="D34" s="132">
        <f>ROWS(A5:A30)-COUNTBLANK(A5:A30)</f>
        <v>0</v>
      </c>
      <c r="E34" s="150"/>
      <c r="F34" s="150"/>
      <c r="G34" s="150"/>
      <c r="H34" s="150"/>
      <c r="I34" s="150"/>
      <c r="J34" s="150"/>
      <c r="K34" s="86"/>
      <c r="L34" s="162"/>
      <c r="M34" s="162"/>
      <c r="N34" s="162"/>
      <c r="O34" s="86"/>
    </row>
    <row r="35" spans="1:15" ht="11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2"/>
      <c r="M35" s="162"/>
      <c r="N35" s="162"/>
      <c r="O35" s="86"/>
    </row>
    <row r="36" spans="1:15" ht="11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2"/>
      <c r="M36" s="162"/>
      <c r="N36" s="162"/>
      <c r="O36" s="86"/>
    </row>
    <row r="37" spans="1:15" ht="11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86"/>
      <c r="L37" s="162"/>
      <c r="M37" s="162"/>
      <c r="N37" s="162"/>
      <c r="O37" s="86"/>
    </row>
    <row r="38" spans="1:15" ht="11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162"/>
      <c r="M38" s="162"/>
      <c r="N38" s="162"/>
      <c r="O38" s="86"/>
    </row>
    <row r="39" spans="1:15" ht="11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2" ht="11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11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ht="11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11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ht="11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11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11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11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 ht="11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11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ht="11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ht="11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11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1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1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1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1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11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1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1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</sheetData>
  <sheetProtection sheet="1" objects="1" scenarios="1" selectLockedCells="1"/>
  <mergeCells count="3">
    <mergeCell ref="A1:B1"/>
    <mergeCell ref="C1:J1"/>
    <mergeCell ref="A2:J2"/>
  </mergeCells>
  <dataValidations count="4">
    <dataValidation type="whole" allowBlank="1" showInputMessage="1" showErrorMessage="1" errorTitle="Numéro de licence" error="Valeur incorrecte" sqref="C5:C30">
      <formula1>1</formula1>
      <formula2>9999</formula2>
    </dataValidation>
    <dataValidation type="whole" allowBlank="1" showInputMessage="1" showErrorMessage="1" errorTitle="Numéro de club" error="Valeur incorrecte" sqref="D5:D30">
      <formula1>1</formula1>
      <formula2>999</formula2>
    </dataValidation>
    <dataValidation type="list" allowBlank="1" showDropDown="1" showInputMessage="1" showErrorMessage="1" errorTitle="Choix entre Junior et Sénior" error="Le caractère saisi ne peut être que 'J' ou 'S'" sqref="F5:F30 H30">
      <formula1>"J,S,j,s"</formula1>
    </dataValidation>
    <dataValidation type="decimal" operator="greaterThanOrEqual" allowBlank="1" showInputMessage="1" showErrorMessage="1" errorTitle="Points obtenus" error="Valeur incorrecte" sqref="I5:I30">
      <formula1>0</formula1>
    </dataValidation>
  </dataValidation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17.421875" style="83" customWidth="1"/>
    <col min="2" max="2" width="15.28125" style="83" customWidth="1"/>
    <col min="3" max="3" width="12.140625" style="83" customWidth="1"/>
    <col min="4" max="4" width="11.00390625" style="83" customWidth="1"/>
    <col min="5" max="5" width="9.8515625" style="83" customWidth="1"/>
    <col min="6" max="6" width="5.421875" style="83" customWidth="1"/>
    <col min="7" max="7" width="15.28125" style="83" customWidth="1"/>
    <col min="8" max="8" width="9.8515625" style="83" customWidth="1"/>
    <col min="9" max="9" width="9.57421875" style="83" customWidth="1"/>
    <col min="10" max="10" width="11.7109375" style="83" customWidth="1"/>
    <col min="11" max="11" width="9.00390625" style="83" customWidth="1"/>
    <col min="12" max="14" width="9.00390625" style="83" hidden="1" customWidth="1"/>
    <col min="15" max="16384" width="9.00390625" style="83" customWidth="1"/>
  </cols>
  <sheetData>
    <row r="1" spans="1:15" ht="32.25" thickBot="1">
      <c r="A1" s="279" t="s">
        <v>37</v>
      </c>
      <c r="B1" s="280"/>
      <c r="C1" s="281" t="str">
        <f>'Fiche résultats'!C1:I1</f>
        <v>S (Voile) </v>
      </c>
      <c r="D1" s="282"/>
      <c r="E1" s="282"/>
      <c r="F1" s="282"/>
      <c r="G1" s="282"/>
      <c r="H1" s="282"/>
      <c r="I1" s="282"/>
      <c r="J1" s="283"/>
      <c r="K1" s="86"/>
      <c r="L1" s="287" t="s">
        <v>64</v>
      </c>
      <c r="M1" s="287"/>
      <c r="N1" s="287"/>
      <c r="O1" s="86"/>
    </row>
    <row r="2" spans="1:15" ht="22.5" customHeight="1" thickBot="1">
      <c r="A2" s="290" t="str">
        <f>'Fiche résultats'!A2:J2</f>
        <v>CLASSEMENT  GENERAL</v>
      </c>
      <c r="B2" s="291"/>
      <c r="C2" s="291"/>
      <c r="D2" s="291"/>
      <c r="E2" s="291"/>
      <c r="F2" s="291"/>
      <c r="G2" s="291"/>
      <c r="H2" s="291"/>
      <c r="I2" s="291"/>
      <c r="J2" s="280"/>
      <c r="K2" s="86"/>
      <c r="L2" s="288"/>
      <c r="M2" s="288"/>
      <c r="N2" s="288"/>
      <c r="O2" s="86"/>
    </row>
    <row r="3" spans="1:15" ht="15.75" thickBot="1">
      <c r="A3" s="149"/>
      <c r="B3" s="149"/>
      <c r="C3" s="149"/>
      <c r="D3" s="149"/>
      <c r="E3" s="152"/>
      <c r="F3" s="152"/>
      <c r="G3" s="152"/>
      <c r="H3" s="152"/>
      <c r="I3" s="152"/>
      <c r="J3" s="153"/>
      <c r="K3" s="86"/>
      <c r="L3" s="289"/>
      <c r="M3" s="289"/>
      <c r="N3" s="289"/>
      <c r="O3" s="86"/>
    </row>
    <row r="4" spans="1:15" ht="16.5" thickBot="1">
      <c r="A4" s="134" t="s">
        <v>39</v>
      </c>
      <c r="B4" s="134" t="s">
        <v>40</v>
      </c>
      <c r="C4" s="134" t="s">
        <v>46</v>
      </c>
      <c r="D4" s="134" t="s">
        <v>44</v>
      </c>
      <c r="E4" s="135" t="s">
        <v>45</v>
      </c>
      <c r="F4" s="136" t="s">
        <v>47</v>
      </c>
      <c r="G4" s="136" t="s">
        <v>71</v>
      </c>
      <c r="H4" s="136" t="s">
        <v>70</v>
      </c>
      <c r="I4" s="135" t="s">
        <v>38</v>
      </c>
      <c r="J4" s="135" t="s">
        <v>48</v>
      </c>
      <c r="K4" s="86"/>
      <c r="L4" s="138" t="s">
        <v>66</v>
      </c>
      <c r="M4" s="139" t="s">
        <v>62</v>
      </c>
      <c r="N4" s="140" t="s">
        <v>63</v>
      </c>
      <c r="O4" s="86"/>
    </row>
    <row r="5" spans="1:15" ht="21" customHeight="1" thickBot="1">
      <c r="A5" s="145">
        <f>IF(INDEX('Fiche résultats'!A$5:A$30,$M5,1)&lt;&gt;"",INDEX('Fiche résultats'!A$5:A$30,$M5,1),"")</f>
      </c>
      <c r="B5" s="145">
        <f>IF(INDEX('Fiche résultats'!B$5:B$30,$M5,1)&lt;&gt;"",INDEX('Fiche résultats'!B$5:B$30,$M5,1),"")</f>
      </c>
      <c r="C5" s="136">
        <f>IF(INDEX('Fiche résultats'!C$5:C$30,$M5,1)&lt;&gt;"",INDEX('Fiche résultats'!C$5:C$30,$M5,1),"")</f>
      </c>
      <c r="D5" s="136">
        <f>IF(INDEX('Fiche résultats'!D$5:D$30,$M5,1)&lt;&gt;"",INDEX('Fiche résultats'!D$5:D$30,$M5,1),"")</f>
      </c>
      <c r="E5" s="136">
        <f>IF(INDEX('Fiche résultats'!E$5:E$30,$M5,1)&lt;&gt;"",INDEX('Fiche résultats'!E$5:E$30,$M5,1),"")</f>
      </c>
      <c r="F5" s="136">
        <f>IF(INDEX('Fiche résultats'!F$5:F$30,$M5,1)&lt;&gt;"",INDEX('Fiche résultats'!F$5:F$30,$M5,1),"")</f>
      </c>
      <c r="G5" s="145">
        <f>IF(INDEX('Fiche résultats'!G$5:G$30,$M5,1)&lt;&gt;"",INDEX('Fiche résultats'!G$5:G$30,$M5,1),"")</f>
      </c>
      <c r="H5" s="136">
        <f>IF(INDEX('Fiche résultats'!H$5:H$30,$M5,1)&lt;&gt;"",INDEX('Fiche résultats'!H$5:H$30,$M5,1),"")</f>
      </c>
      <c r="I5" s="136">
        <f>IF(INDEX('Fiche résultats'!I$5:I$30,$M5,1)&lt;&gt;"",INDEX('Fiche résultats'!I$5:I$30,$M5,1),"")</f>
      </c>
      <c r="J5" s="136">
        <f>IF(INDEX('Fiche résultats'!J$5:J$30,$M5,1)&lt;&gt;"",INDEX('Fiche résultats'!J$5:J$30,$M5,1),"")</f>
      </c>
      <c r="K5" s="86"/>
      <c r="L5" s="141">
        <f>IF('Fiche résultats'!J5&lt;&gt;"",'Fiche résultats'!J5+COUNTIF('Fiche résultats'!J5:J$30,'Fiche résultats'!J5)-1,L$37)</f>
        <v>1</v>
      </c>
      <c r="M5" s="142">
        <f>MATCH(N5,L$5:L$30,0)</f>
        <v>1</v>
      </c>
      <c r="N5" s="143">
        <v>1</v>
      </c>
      <c r="O5" s="86"/>
    </row>
    <row r="6" spans="1:15" ht="21" customHeight="1" thickBot="1">
      <c r="A6" s="145">
        <f>IF(INDEX('Fiche résultats'!A$5:A$30,$M6,1)&lt;&gt;"",INDEX('Fiche résultats'!A$5:A$30,$M6,1),"")</f>
      </c>
      <c r="B6" s="145">
        <f>IF(INDEX('Fiche résultats'!B$5:B$30,$M6,1)&lt;&gt;"",INDEX('Fiche résultats'!B$5:B$30,$M6,1),"")</f>
      </c>
      <c r="C6" s="136">
        <f>IF(INDEX('Fiche résultats'!C$5:C$30,$M6,1)&lt;&gt;"",INDEX('Fiche résultats'!C$5:C$30,$M6,1),"")</f>
      </c>
      <c r="D6" s="136">
        <f>IF(INDEX('Fiche résultats'!D$5:D$30,$M6,1)&lt;&gt;"",INDEX('Fiche résultats'!D$5:D$30,$M6,1),"")</f>
      </c>
      <c r="E6" s="136">
        <f>IF(INDEX('Fiche résultats'!E$5:E$30,$M6,1)&lt;&gt;"",INDEX('Fiche résultats'!E$5:E$30,$M6,1),"")</f>
      </c>
      <c r="F6" s="136">
        <f>IF(INDEX('Fiche résultats'!F$5:F$30,$M6,1)&lt;&gt;"",INDEX('Fiche résultats'!F$5:F$30,$M6,1),"")</f>
      </c>
      <c r="G6" s="145">
        <f>IF(INDEX('Fiche résultats'!G$5:G$30,$M6,1)&lt;&gt;"",INDEX('Fiche résultats'!G$5:G$30,$M6,1),"")</f>
      </c>
      <c r="H6" s="136">
        <f>IF(INDEX('Fiche résultats'!H$5:H$30,$M6,1)&lt;&gt;"",INDEX('Fiche résultats'!H$5:H$30,$M6,1),"")</f>
      </c>
      <c r="I6" s="136">
        <f>IF(INDEX('Fiche résultats'!I$5:I$30,$M6,1)&lt;&gt;"",INDEX('Fiche résultats'!I$5:I$30,$M6,1),"")</f>
      </c>
      <c r="J6" s="136">
        <f>IF(INDEX('Fiche résultats'!J$5:J$30,$M6,1)&lt;&gt;"",INDEX('Fiche résultats'!J$5:J$30,$M6,1),"")</f>
      </c>
      <c r="K6" s="87"/>
      <c r="L6" s="141">
        <f>IF('Fiche résultats'!J6&lt;&gt;"",'Fiche résultats'!J6+COUNTIF('Fiche résultats'!J6:J$30,'Fiche résultats'!J6)-1,L$37)</f>
        <v>1</v>
      </c>
      <c r="M6" s="142">
        <f aca="true" t="shared" si="0" ref="M6:M30">MATCH(N6,L$5:L$30,0)</f>
        <v>1</v>
      </c>
      <c r="N6" s="144">
        <f aca="true" t="shared" si="1" ref="N6:N30">IF(N5+1&lt;L$37,N5+1,L$37)</f>
        <v>1</v>
      </c>
      <c r="O6" s="86"/>
    </row>
    <row r="7" spans="1:15" ht="21" customHeight="1" thickBot="1">
      <c r="A7" s="145">
        <f>IF(INDEX('Fiche résultats'!A$5:A$30,$M7,1)&lt;&gt;"",INDEX('Fiche résultats'!A$5:A$30,$M7,1),"")</f>
      </c>
      <c r="B7" s="145">
        <f>IF(INDEX('Fiche résultats'!B$5:B$30,$M7,1)&lt;&gt;"",INDEX('Fiche résultats'!B$5:B$30,$M7,1),"")</f>
      </c>
      <c r="C7" s="136">
        <f>IF(INDEX('Fiche résultats'!C$5:C$30,$M7,1)&lt;&gt;"",INDEX('Fiche résultats'!C$5:C$30,$M7,1),"")</f>
      </c>
      <c r="D7" s="136">
        <f>IF(INDEX('Fiche résultats'!D$5:D$30,$M7,1)&lt;&gt;"",INDEX('Fiche résultats'!D$5:D$30,$M7,1),"")</f>
      </c>
      <c r="E7" s="136">
        <f>IF(INDEX('Fiche résultats'!E$5:E$30,$M7,1)&lt;&gt;"",INDEX('Fiche résultats'!E$5:E$30,$M7,1),"")</f>
      </c>
      <c r="F7" s="136">
        <f>IF(INDEX('Fiche résultats'!F$5:F$30,$M7,1)&lt;&gt;"",INDEX('Fiche résultats'!F$5:F$30,$M7,1),"")</f>
      </c>
      <c r="G7" s="145">
        <f>IF(INDEX('Fiche résultats'!G$5:G$30,$M7,1)&lt;&gt;"",INDEX('Fiche résultats'!G$5:G$30,$M7,1),"")</f>
      </c>
      <c r="H7" s="136">
        <f>IF(INDEX('Fiche résultats'!H$5:H$30,$M7,1)&lt;&gt;"",INDEX('Fiche résultats'!H$5:H$30,$M7,1),"")</f>
      </c>
      <c r="I7" s="136">
        <f>IF(INDEX('Fiche résultats'!I$5:I$30,$M7,1)&lt;&gt;"",INDEX('Fiche résultats'!I$5:I$30,$M7,1),"")</f>
      </c>
      <c r="J7" s="136">
        <f>IF(INDEX('Fiche résultats'!J$5:J$30,$M7,1)&lt;&gt;"",INDEX('Fiche résultats'!J$5:J$30,$M7,1),"")</f>
      </c>
      <c r="K7" s="86"/>
      <c r="L7" s="141">
        <f>IF('Fiche résultats'!J7&lt;&gt;"",'Fiche résultats'!J7+COUNTIF('Fiche résultats'!J7:J$30,'Fiche résultats'!J7)-1,L$37)</f>
        <v>1</v>
      </c>
      <c r="M7" s="142">
        <f t="shared" si="0"/>
        <v>1</v>
      </c>
      <c r="N7" s="144">
        <f t="shared" si="1"/>
        <v>1</v>
      </c>
      <c r="O7" s="86"/>
    </row>
    <row r="8" spans="1:15" ht="21" customHeight="1" thickBot="1">
      <c r="A8" s="145">
        <f>IF(INDEX('Fiche résultats'!A$5:A$30,$M8,1)&lt;&gt;"",INDEX('Fiche résultats'!A$5:A$30,$M8,1),"")</f>
      </c>
      <c r="B8" s="145">
        <f>IF(INDEX('Fiche résultats'!B$5:B$30,$M8,1)&lt;&gt;"",INDEX('Fiche résultats'!B$5:B$30,$M8,1),"")</f>
      </c>
      <c r="C8" s="136">
        <f>IF(INDEX('Fiche résultats'!C$5:C$30,$M8,1)&lt;&gt;"",INDEX('Fiche résultats'!C$5:C$30,$M8,1),"")</f>
      </c>
      <c r="D8" s="136">
        <f>IF(INDEX('Fiche résultats'!D$5:D$30,$M8,1)&lt;&gt;"",INDEX('Fiche résultats'!D$5:D$30,$M8,1),"")</f>
      </c>
      <c r="E8" s="136">
        <f>IF(INDEX('Fiche résultats'!E$5:E$30,$M8,1)&lt;&gt;"",INDEX('Fiche résultats'!E$5:E$30,$M8,1),"")</f>
      </c>
      <c r="F8" s="136">
        <f>IF(INDEX('Fiche résultats'!F$5:F$30,$M8,1)&lt;&gt;"",INDEX('Fiche résultats'!F$5:F$30,$M8,1),"")</f>
      </c>
      <c r="G8" s="145">
        <f>IF(INDEX('Fiche résultats'!G$5:G$30,$M8,1)&lt;&gt;"",INDEX('Fiche résultats'!G$5:G$30,$M8,1),"")</f>
      </c>
      <c r="H8" s="136">
        <f>IF(INDEX('Fiche résultats'!H$5:H$30,$M8,1)&lt;&gt;"",INDEX('Fiche résultats'!H$5:H$30,$M8,1),"")</f>
      </c>
      <c r="I8" s="136">
        <f>IF(INDEX('Fiche résultats'!I$5:I$30,$M8,1)&lt;&gt;"",INDEX('Fiche résultats'!I$5:I$30,$M8,1),"")</f>
      </c>
      <c r="J8" s="136">
        <f>IF(INDEX('Fiche résultats'!J$5:J$30,$M8,1)&lt;&gt;"",INDEX('Fiche résultats'!J$5:J$30,$M8,1),"")</f>
      </c>
      <c r="K8" s="86"/>
      <c r="L8" s="141">
        <f>IF('Fiche résultats'!J8&lt;&gt;"",'Fiche résultats'!J8+COUNTIF('Fiche résultats'!J8:J$30,'Fiche résultats'!J8)-1,L$37)</f>
        <v>1</v>
      </c>
      <c r="M8" s="142">
        <f t="shared" si="0"/>
        <v>1</v>
      </c>
      <c r="N8" s="144">
        <f t="shared" si="1"/>
        <v>1</v>
      </c>
      <c r="O8" s="86"/>
    </row>
    <row r="9" spans="1:15" ht="21" customHeight="1" thickBot="1">
      <c r="A9" s="145">
        <f>IF(INDEX('Fiche résultats'!A$5:A$30,$M9,1)&lt;&gt;"",INDEX('Fiche résultats'!A$5:A$30,$M9,1),"")</f>
      </c>
      <c r="B9" s="145">
        <f>IF(INDEX('Fiche résultats'!B$5:B$30,$M9,1)&lt;&gt;"",INDEX('Fiche résultats'!B$5:B$30,$M9,1),"")</f>
      </c>
      <c r="C9" s="136">
        <f>IF(INDEX('Fiche résultats'!C$5:C$30,$M9,1)&lt;&gt;"",INDEX('Fiche résultats'!C$5:C$30,$M9,1),"")</f>
      </c>
      <c r="D9" s="136">
        <f>IF(INDEX('Fiche résultats'!D$5:D$30,$M9,1)&lt;&gt;"",INDEX('Fiche résultats'!D$5:D$30,$M9,1),"")</f>
      </c>
      <c r="E9" s="136">
        <f>IF(INDEX('Fiche résultats'!E$5:E$30,$M9,1)&lt;&gt;"",INDEX('Fiche résultats'!E$5:E$30,$M9,1),"")</f>
      </c>
      <c r="F9" s="136">
        <f>IF(INDEX('Fiche résultats'!F$5:F$30,$M9,1)&lt;&gt;"",INDEX('Fiche résultats'!F$5:F$30,$M9,1),"")</f>
      </c>
      <c r="G9" s="145">
        <f>IF(INDEX('Fiche résultats'!G$5:G$30,$M9,1)&lt;&gt;"",INDEX('Fiche résultats'!G$5:G$30,$M9,1),"")</f>
      </c>
      <c r="H9" s="136">
        <f>IF(INDEX('Fiche résultats'!H$5:H$30,$M9,1)&lt;&gt;"",INDEX('Fiche résultats'!H$5:H$30,$M9,1),"")</f>
      </c>
      <c r="I9" s="136">
        <f>IF(INDEX('Fiche résultats'!I$5:I$30,$M9,1)&lt;&gt;"",INDEX('Fiche résultats'!I$5:I$30,$M9,1),"")</f>
      </c>
      <c r="J9" s="136">
        <f>IF(INDEX('Fiche résultats'!J$5:J$30,$M9,1)&lt;&gt;"",INDEX('Fiche résultats'!J$5:J$30,$M9,1),"")</f>
      </c>
      <c r="K9" s="86"/>
      <c r="L9" s="141">
        <f>IF('Fiche résultats'!J9&lt;&gt;"",'Fiche résultats'!J9+COUNTIF('Fiche résultats'!J9:J$30,'Fiche résultats'!J9)-1,L$37)</f>
        <v>1</v>
      </c>
      <c r="M9" s="142">
        <f t="shared" si="0"/>
        <v>1</v>
      </c>
      <c r="N9" s="144">
        <f t="shared" si="1"/>
        <v>1</v>
      </c>
      <c r="O9" s="86"/>
    </row>
    <row r="10" spans="1:15" ht="21" customHeight="1" thickBot="1">
      <c r="A10" s="145">
        <f>IF(INDEX('Fiche résultats'!A$5:A$30,$M10,1)&lt;&gt;"",INDEX('Fiche résultats'!A$5:A$30,$M10,1),"")</f>
      </c>
      <c r="B10" s="145">
        <f>IF(INDEX('Fiche résultats'!B$5:B$30,$M10,1)&lt;&gt;"",INDEX('Fiche résultats'!B$5:B$30,$M10,1),"")</f>
      </c>
      <c r="C10" s="136">
        <f>IF(INDEX('Fiche résultats'!C$5:C$30,$M10,1)&lt;&gt;"",INDEX('Fiche résultats'!C$5:C$30,$M10,1),"")</f>
      </c>
      <c r="D10" s="136">
        <f>IF(INDEX('Fiche résultats'!D$5:D$30,$M10,1)&lt;&gt;"",INDEX('Fiche résultats'!D$5:D$30,$M10,1),"")</f>
      </c>
      <c r="E10" s="136">
        <f>IF(INDEX('Fiche résultats'!E$5:E$30,$M10,1)&lt;&gt;"",INDEX('Fiche résultats'!E$5:E$30,$M10,1),"")</f>
      </c>
      <c r="F10" s="136">
        <f>IF(INDEX('Fiche résultats'!F$5:F$30,$M10,1)&lt;&gt;"",INDEX('Fiche résultats'!F$5:F$30,$M10,1),"")</f>
      </c>
      <c r="G10" s="145">
        <f>IF(INDEX('Fiche résultats'!G$5:G$30,$M10,1)&lt;&gt;"",INDEX('Fiche résultats'!G$5:G$30,$M10,1),"")</f>
      </c>
      <c r="H10" s="136">
        <f>IF(INDEX('Fiche résultats'!H$5:H$30,$M10,1)&lt;&gt;"",INDEX('Fiche résultats'!H$5:H$30,$M10,1),"")</f>
      </c>
      <c r="I10" s="136">
        <f>IF(INDEX('Fiche résultats'!I$5:I$30,$M10,1)&lt;&gt;"",INDEX('Fiche résultats'!I$5:I$30,$M10,1),"")</f>
      </c>
      <c r="J10" s="136">
        <f>IF(INDEX('Fiche résultats'!J$5:J$30,$M10,1)&lt;&gt;"",INDEX('Fiche résultats'!J$5:J$30,$M10,1),"")</f>
      </c>
      <c r="K10" s="86"/>
      <c r="L10" s="141">
        <f>IF('Fiche résultats'!J10&lt;&gt;"",'Fiche résultats'!J10+COUNTIF('Fiche résultats'!J10:J$30,'Fiche résultats'!J10)-1,L$37)</f>
        <v>1</v>
      </c>
      <c r="M10" s="142">
        <f t="shared" si="0"/>
        <v>1</v>
      </c>
      <c r="N10" s="144">
        <f t="shared" si="1"/>
        <v>1</v>
      </c>
      <c r="O10" s="86"/>
    </row>
    <row r="11" spans="1:15" ht="21" customHeight="1" thickBot="1">
      <c r="A11" s="145">
        <f>IF(INDEX('Fiche résultats'!A$5:A$30,$M11,1)&lt;&gt;"",INDEX('Fiche résultats'!A$5:A$30,$M11,1),"")</f>
      </c>
      <c r="B11" s="145">
        <f>IF(INDEX('Fiche résultats'!B$5:B$30,$M11,1)&lt;&gt;"",INDEX('Fiche résultats'!B$5:B$30,$M11,1),"")</f>
      </c>
      <c r="C11" s="136">
        <f>IF(INDEX('Fiche résultats'!C$5:C$30,$M11,1)&lt;&gt;"",INDEX('Fiche résultats'!C$5:C$30,$M11,1),"")</f>
      </c>
      <c r="D11" s="136">
        <f>IF(INDEX('Fiche résultats'!D$5:D$30,$M11,1)&lt;&gt;"",INDEX('Fiche résultats'!D$5:D$30,$M11,1),"")</f>
      </c>
      <c r="E11" s="136">
        <f>IF(INDEX('Fiche résultats'!E$5:E$30,$M11,1)&lt;&gt;"",INDEX('Fiche résultats'!E$5:E$30,$M11,1),"")</f>
      </c>
      <c r="F11" s="136">
        <f>IF(INDEX('Fiche résultats'!F$5:F$30,$M11,1)&lt;&gt;"",INDEX('Fiche résultats'!F$5:F$30,$M11,1),"")</f>
      </c>
      <c r="G11" s="145">
        <f>IF(INDEX('Fiche résultats'!G$5:G$30,$M11,1)&lt;&gt;"",INDEX('Fiche résultats'!G$5:G$30,$M11,1),"")</f>
      </c>
      <c r="H11" s="136">
        <f>IF(INDEX('Fiche résultats'!H$5:H$30,$M11,1)&lt;&gt;"",INDEX('Fiche résultats'!H$5:H$30,$M11,1),"")</f>
      </c>
      <c r="I11" s="136">
        <f>IF(INDEX('Fiche résultats'!I$5:I$30,$M11,1)&lt;&gt;"",INDEX('Fiche résultats'!I$5:I$30,$M11,1),"")</f>
      </c>
      <c r="J11" s="136">
        <f>IF(INDEX('Fiche résultats'!J$5:J$30,$M11,1)&lt;&gt;"",INDEX('Fiche résultats'!J$5:J$30,$M11,1),"")</f>
      </c>
      <c r="K11" s="86"/>
      <c r="L11" s="141">
        <f>IF('Fiche résultats'!J11&lt;&gt;"",'Fiche résultats'!J11+COUNTIF('Fiche résultats'!J11:J$30,'Fiche résultats'!J11)-1,L$37)</f>
        <v>1</v>
      </c>
      <c r="M11" s="142">
        <f t="shared" si="0"/>
        <v>1</v>
      </c>
      <c r="N11" s="144">
        <f t="shared" si="1"/>
        <v>1</v>
      </c>
      <c r="O11" s="86"/>
    </row>
    <row r="12" spans="1:15" ht="21" customHeight="1" thickBot="1">
      <c r="A12" s="145">
        <f>IF(INDEX('Fiche résultats'!A$5:A$30,$M12,1)&lt;&gt;"",INDEX('Fiche résultats'!A$5:A$30,$M12,1),"")</f>
      </c>
      <c r="B12" s="145">
        <f>IF(INDEX('Fiche résultats'!B$5:B$30,$M12,1)&lt;&gt;"",INDEX('Fiche résultats'!B$5:B$30,$M12,1),"")</f>
      </c>
      <c r="C12" s="136">
        <f>IF(INDEX('Fiche résultats'!C$5:C$30,$M12,1)&lt;&gt;"",INDEX('Fiche résultats'!C$5:C$30,$M12,1),"")</f>
      </c>
      <c r="D12" s="136">
        <f>IF(INDEX('Fiche résultats'!D$5:D$30,$M12,1)&lt;&gt;"",INDEX('Fiche résultats'!D$5:D$30,$M12,1),"")</f>
      </c>
      <c r="E12" s="136">
        <f>IF(INDEX('Fiche résultats'!E$5:E$30,$M12,1)&lt;&gt;"",INDEX('Fiche résultats'!E$5:E$30,$M12,1),"")</f>
      </c>
      <c r="F12" s="136">
        <f>IF(INDEX('Fiche résultats'!F$5:F$30,$M12,1)&lt;&gt;"",INDEX('Fiche résultats'!F$5:F$30,$M12,1),"")</f>
      </c>
      <c r="G12" s="145">
        <f>IF(INDEX('Fiche résultats'!G$5:G$30,$M12,1)&lt;&gt;"",INDEX('Fiche résultats'!G$5:G$30,$M12,1),"")</f>
      </c>
      <c r="H12" s="136">
        <f>IF(INDEX('Fiche résultats'!H$5:H$30,$M12,1)&lt;&gt;"",INDEX('Fiche résultats'!H$5:H$30,$M12,1),"")</f>
      </c>
      <c r="I12" s="136">
        <f>IF(INDEX('Fiche résultats'!I$5:I$30,$M12,1)&lt;&gt;"",INDEX('Fiche résultats'!I$5:I$30,$M12,1),"")</f>
      </c>
      <c r="J12" s="136">
        <f>IF(INDEX('Fiche résultats'!J$5:J$30,$M12,1)&lt;&gt;"",INDEX('Fiche résultats'!J$5:J$30,$M12,1),"")</f>
      </c>
      <c r="K12" s="86"/>
      <c r="L12" s="141">
        <f>IF('Fiche résultats'!J12&lt;&gt;"",'Fiche résultats'!J12+COUNTIF('Fiche résultats'!J12:J$30,'Fiche résultats'!J12)-1,L$37)</f>
        <v>1</v>
      </c>
      <c r="M12" s="142">
        <f t="shared" si="0"/>
        <v>1</v>
      </c>
      <c r="N12" s="144">
        <f t="shared" si="1"/>
        <v>1</v>
      </c>
      <c r="O12" s="86"/>
    </row>
    <row r="13" spans="1:15" ht="21" customHeight="1" thickBot="1">
      <c r="A13" s="145">
        <f>IF(INDEX('Fiche résultats'!A$5:A$30,$M13,1)&lt;&gt;"",INDEX('Fiche résultats'!A$5:A$30,$M13,1),"")</f>
      </c>
      <c r="B13" s="145">
        <f>IF(INDEX('Fiche résultats'!B$5:B$30,$M13,1)&lt;&gt;"",INDEX('Fiche résultats'!B$5:B$30,$M13,1),"")</f>
      </c>
      <c r="C13" s="136">
        <f>IF(INDEX('Fiche résultats'!C$5:C$30,$M13,1)&lt;&gt;"",INDEX('Fiche résultats'!C$5:C$30,$M13,1),"")</f>
      </c>
      <c r="D13" s="136">
        <f>IF(INDEX('Fiche résultats'!D$5:D$30,$M13,1)&lt;&gt;"",INDEX('Fiche résultats'!D$5:D$30,$M13,1),"")</f>
      </c>
      <c r="E13" s="136">
        <f>IF(INDEX('Fiche résultats'!E$5:E$30,$M13,1)&lt;&gt;"",INDEX('Fiche résultats'!E$5:E$30,$M13,1),"")</f>
      </c>
      <c r="F13" s="136">
        <f>IF(INDEX('Fiche résultats'!F$5:F$30,$M13,1)&lt;&gt;"",INDEX('Fiche résultats'!F$5:F$30,$M13,1),"")</f>
      </c>
      <c r="G13" s="145">
        <f>IF(INDEX('Fiche résultats'!G$5:G$30,$M13,1)&lt;&gt;"",INDEX('Fiche résultats'!G$5:G$30,$M13,1),"")</f>
      </c>
      <c r="H13" s="136">
        <f>IF(INDEX('Fiche résultats'!H$5:H$30,$M13,1)&lt;&gt;"",INDEX('Fiche résultats'!H$5:H$30,$M13,1),"")</f>
      </c>
      <c r="I13" s="136">
        <f>IF(INDEX('Fiche résultats'!I$5:I$30,$M13,1)&lt;&gt;"",INDEX('Fiche résultats'!I$5:I$30,$M13,1),"")</f>
      </c>
      <c r="J13" s="136">
        <f>IF(INDEX('Fiche résultats'!J$5:J$30,$M13,1)&lt;&gt;"",INDEX('Fiche résultats'!J$5:J$30,$M13,1),"")</f>
      </c>
      <c r="K13" s="86"/>
      <c r="L13" s="141">
        <f>IF('Fiche résultats'!J13&lt;&gt;"",'Fiche résultats'!J13+COUNTIF('Fiche résultats'!J13:J$30,'Fiche résultats'!J13)-1,L$37)</f>
        <v>1</v>
      </c>
      <c r="M13" s="142">
        <f t="shared" si="0"/>
        <v>1</v>
      </c>
      <c r="N13" s="144">
        <f t="shared" si="1"/>
        <v>1</v>
      </c>
      <c r="O13" s="86"/>
    </row>
    <row r="14" spans="1:15" ht="21" customHeight="1" thickBot="1">
      <c r="A14" s="145">
        <f>IF(INDEX('Fiche résultats'!A$5:A$30,$M14,1)&lt;&gt;"",INDEX('Fiche résultats'!A$5:A$30,$M14,1),"")</f>
      </c>
      <c r="B14" s="145">
        <f>IF(INDEX('Fiche résultats'!B$5:B$30,$M14,1)&lt;&gt;"",INDEX('Fiche résultats'!B$5:B$30,$M14,1),"")</f>
      </c>
      <c r="C14" s="136">
        <f>IF(INDEX('Fiche résultats'!C$5:C$30,$M14,1)&lt;&gt;"",INDEX('Fiche résultats'!C$5:C$30,$M14,1),"")</f>
      </c>
      <c r="D14" s="136">
        <f>IF(INDEX('Fiche résultats'!D$5:D$30,$M14,1)&lt;&gt;"",INDEX('Fiche résultats'!D$5:D$30,$M14,1),"")</f>
      </c>
      <c r="E14" s="136">
        <f>IF(INDEX('Fiche résultats'!E$5:E$30,$M14,1)&lt;&gt;"",INDEX('Fiche résultats'!E$5:E$30,$M14,1),"")</f>
      </c>
      <c r="F14" s="136">
        <f>IF(INDEX('Fiche résultats'!F$5:F$30,$M14,1)&lt;&gt;"",INDEX('Fiche résultats'!F$5:F$30,$M14,1),"")</f>
      </c>
      <c r="G14" s="145">
        <f>IF(INDEX('Fiche résultats'!G$5:G$30,$M14,1)&lt;&gt;"",INDEX('Fiche résultats'!G$5:G$30,$M14,1),"")</f>
      </c>
      <c r="H14" s="136">
        <f>IF(INDEX('Fiche résultats'!H$5:H$30,$M14,1)&lt;&gt;"",INDEX('Fiche résultats'!H$5:H$30,$M14,1),"")</f>
      </c>
      <c r="I14" s="136">
        <f>IF(INDEX('Fiche résultats'!I$5:I$30,$M14,1)&lt;&gt;"",INDEX('Fiche résultats'!I$5:I$30,$M14,1),"")</f>
      </c>
      <c r="J14" s="136">
        <f>IF(INDEX('Fiche résultats'!J$5:J$30,$M14,1)&lt;&gt;"",INDEX('Fiche résultats'!J$5:J$30,$M14,1),"")</f>
      </c>
      <c r="K14" s="86"/>
      <c r="L14" s="141">
        <f>IF('Fiche résultats'!J14&lt;&gt;"",'Fiche résultats'!J14+COUNTIF('Fiche résultats'!J14:J$30,'Fiche résultats'!J14)-1,L$37)</f>
        <v>1</v>
      </c>
      <c r="M14" s="142">
        <f t="shared" si="0"/>
        <v>1</v>
      </c>
      <c r="N14" s="144">
        <f t="shared" si="1"/>
        <v>1</v>
      </c>
      <c r="O14" s="86"/>
    </row>
    <row r="15" spans="1:15" ht="21" customHeight="1" thickBot="1">
      <c r="A15" s="145">
        <f>IF(INDEX('Fiche résultats'!A$5:A$30,$M15,1)&lt;&gt;"",INDEX('Fiche résultats'!A$5:A$30,$M15,1),"")</f>
      </c>
      <c r="B15" s="145">
        <f>IF(INDEX('Fiche résultats'!B$5:B$30,$M15,1)&lt;&gt;"",INDEX('Fiche résultats'!B$5:B$30,$M15,1),"")</f>
      </c>
      <c r="C15" s="136">
        <f>IF(INDEX('Fiche résultats'!C$5:C$30,$M15,1)&lt;&gt;"",INDEX('Fiche résultats'!C$5:C$30,$M15,1),"")</f>
      </c>
      <c r="D15" s="136">
        <f>IF(INDEX('Fiche résultats'!D$5:D$30,$M15,1)&lt;&gt;"",INDEX('Fiche résultats'!D$5:D$30,$M15,1),"")</f>
      </c>
      <c r="E15" s="136">
        <f>IF(INDEX('Fiche résultats'!E$5:E$30,$M15,1)&lt;&gt;"",INDEX('Fiche résultats'!E$5:E$30,$M15,1),"")</f>
      </c>
      <c r="F15" s="136">
        <f>IF(INDEX('Fiche résultats'!F$5:F$30,$M15,1)&lt;&gt;"",INDEX('Fiche résultats'!F$5:F$30,$M15,1),"")</f>
      </c>
      <c r="G15" s="145">
        <f>IF(INDEX('Fiche résultats'!G$5:G$30,$M15,1)&lt;&gt;"",INDEX('Fiche résultats'!G$5:G$30,$M15,1),"")</f>
      </c>
      <c r="H15" s="136">
        <f>IF(INDEX('Fiche résultats'!H$5:H$30,$M15,1)&lt;&gt;"",INDEX('Fiche résultats'!H$5:H$30,$M15,1),"")</f>
      </c>
      <c r="I15" s="136">
        <f>IF(INDEX('Fiche résultats'!I$5:I$30,$M15,1)&lt;&gt;"",INDEX('Fiche résultats'!I$5:I$30,$M15,1),"")</f>
      </c>
      <c r="J15" s="136">
        <f>IF(INDEX('Fiche résultats'!J$5:J$30,$M15,1)&lt;&gt;"",INDEX('Fiche résultats'!J$5:J$30,$M15,1),"")</f>
      </c>
      <c r="K15" s="86"/>
      <c r="L15" s="141">
        <f>IF('Fiche résultats'!J15&lt;&gt;"",'Fiche résultats'!J15+COUNTIF('Fiche résultats'!J15:J$30,'Fiche résultats'!J15)-1,L$37)</f>
        <v>1</v>
      </c>
      <c r="M15" s="142">
        <f t="shared" si="0"/>
        <v>1</v>
      </c>
      <c r="N15" s="144">
        <f t="shared" si="1"/>
        <v>1</v>
      </c>
      <c r="O15" s="86"/>
    </row>
    <row r="16" spans="1:15" ht="21" customHeight="1" thickBot="1">
      <c r="A16" s="145">
        <f>IF(INDEX('Fiche résultats'!A$5:A$30,$M16,1)&lt;&gt;"",INDEX('Fiche résultats'!A$5:A$30,$M16,1),"")</f>
      </c>
      <c r="B16" s="145">
        <f>IF(INDEX('Fiche résultats'!B$5:B$30,$M16,1)&lt;&gt;"",INDEX('Fiche résultats'!B$5:B$30,$M16,1),"")</f>
      </c>
      <c r="C16" s="136">
        <f>IF(INDEX('Fiche résultats'!C$5:C$30,$M16,1)&lt;&gt;"",INDEX('Fiche résultats'!C$5:C$30,$M16,1),"")</f>
      </c>
      <c r="D16" s="136">
        <f>IF(INDEX('Fiche résultats'!D$5:D$30,$M16,1)&lt;&gt;"",INDEX('Fiche résultats'!D$5:D$30,$M16,1),"")</f>
      </c>
      <c r="E16" s="136">
        <f>IF(INDEX('Fiche résultats'!E$5:E$30,$M16,1)&lt;&gt;"",INDEX('Fiche résultats'!E$5:E$30,$M16,1),"")</f>
      </c>
      <c r="F16" s="136">
        <f>IF(INDEX('Fiche résultats'!F$5:F$30,$M16,1)&lt;&gt;"",INDEX('Fiche résultats'!F$5:F$30,$M16,1),"")</f>
      </c>
      <c r="G16" s="145">
        <f>IF(INDEX('Fiche résultats'!G$5:G$30,$M16,1)&lt;&gt;"",INDEX('Fiche résultats'!G$5:G$30,$M16,1),"")</f>
      </c>
      <c r="H16" s="136">
        <f>IF(INDEX('Fiche résultats'!H$5:H$30,$M16,1)&lt;&gt;"",INDEX('Fiche résultats'!H$5:H$30,$M16,1),"")</f>
      </c>
      <c r="I16" s="136">
        <f>IF(INDEX('Fiche résultats'!I$5:I$30,$M16,1)&lt;&gt;"",INDEX('Fiche résultats'!I$5:I$30,$M16,1),"")</f>
      </c>
      <c r="J16" s="136">
        <f>IF(INDEX('Fiche résultats'!J$5:J$30,$M16,1)&lt;&gt;"",INDEX('Fiche résultats'!J$5:J$30,$M16,1),"")</f>
      </c>
      <c r="K16" s="86"/>
      <c r="L16" s="141">
        <f>IF('Fiche résultats'!J16&lt;&gt;"",'Fiche résultats'!J16+COUNTIF('Fiche résultats'!J16:J$30,'Fiche résultats'!J16)-1,L$37)</f>
        <v>1</v>
      </c>
      <c r="M16" s="142">
        <f t="shared" si="0"/>
        <v>1</v>
      </c>
      <c r="N16" s="144">
        <f t="shared" si="1"/>
        <v>1</v>
      </c>
      <c r="O16" s="86"/>
    </row>
    <row r="17" spans="1:15" ht="21" customHeight="1" thickBot="1">
      <c r="A17" s="145">
        <f>IF(INDEX('Fiche résultats'!A$5:A$30,$M17,1)&lt;&gt;"",INDEX('Fiche résultats'!A$5:A$30,$M17,1),"")</f>
      </c>
      <c r="B17" s="145">
        <f>IF(INDEX('Fiche résultats'!B$5:B$30,$M17,1)&lt;&gt;"",INDEX('Fiche résultats'!B$5:B$30,$M17,1),"")</f>
      </c>
      <c r="C17" s="136">
        <f>IF(INDEX('Fiche résultats'!C$5:C$30,$M17,1)&lt;&gt;"",INDEX('Fiche résultats'!C$5:C$30,$M17,1),"")</f>
      </c>
      <c r="D17" s="136">
        <f>IF(INDEX('Fiche résultats'!D$5:D$30,$M17,1)&lt;&gt;"",INDEX('Fiche résultats'!D$5:D$30,$M17,1),"")</f>
      </c>
      <c r="E17" s="136">
        <f>IF(INDEX('Fiche résultats'!E$5:E$30,$M17,1)&lt;&gt;"",INDEX('Fiche résultats'!E$5:E$30,$M17,1),"")</f>
      </c>
      <c r="F17" s="136">
        <f>IF(INDEX('Fiche résultats'!F$5:F$30,$M17,1)&lt;&gt;"",INDEX('Fiche résultats'!F$5:F$30,$M17,1),"")</f>
      </c>
      <c r="G17" s="145">
        <f>IF(INDEX('Fiche résultats'!G$5:G$30,$M17,1)&lt;&gt;"",INDEX('Fiche résultats'!G$5:G$30,$M17,1),"")</f>
      </c>
      <c r="H17" s="136">
        <f>IF(INDEX('Fiche résultats'!H$5:H$30,$M17,1)&lt;&gt;"",INDEX('Fiche résultats'!H$5:H$30,$M17,1),"")</f>
      </c>
      <c r="I17" s="136">
        <f>IF(INDEX('Fiche résultats'!I$5:I$30,$M17,1)&lt;&gt;"",INDEX('Fiche résultats'!I$5:I$30,$M17,1),"")</f>
      </c>
      <c r="J17" s="136">
        <f>IF(INDEX('Fiche résultats'!J$5:J$30,$M17,1)&lt;&gt;"",INDEX('Fiche résultats'!J$5:J$30,$M17,1),"")</f>
      </c>
      <c r="K17" s="86"/>
      <c r="L17" s="141">
        <f>IF('Fiche résultats'!J17&lt;&gt;"",'Fiche résultats'!J17+COUNTIF('Fiche résultats'!J17:J$30,'Fiche résultats'!J17)-1,L$37)</f>
        <v>1</v>
      </c>
      <c r="M17" s="142">
        <f t="shared" si="0"/>
        <v>1</v>
      </c>
      <c r="N17" s="144">
        <f t="shared" si="1"/>
        <v>1</v>
      </c>
      <c r="O17" s="86"/>
    </row>
    <row r="18" spans="1:15" ht="21" customHeight="1" thickBot="1">
      <c r="A18" s="145">
        <f>IF(INDEX('Fiche résultats'!A$5:A$30,$M18,1)&lt;&gt;"",INDEX('Fiche résultats'!A$5:A$30,$M18,1),"")</f>
      </c>
      <c r="B18" s="145">
        <f>IF(INDEX('Fiche résultats'!B$5:B$30,$M18,1)&lt;&gt;"",INDEX('Fiche résultats'!B$5:B$30,$M18,1),"")</f>
      </c>
      <c r="C18" s="136">
        <f>IF(INDEX('Fiche résultats'!C$5:C$30,$M18,1)&lt;&gt;"",INDEX('Fiche résultats'!C$5:C$30,$M18,1),"")</f>
      </c>
      <c r="D18" s="136">
        <f>IF(INDEX('Fiche résultats'!D$5:D$30,$M18,1)&lt;&gt;"",INDEX('Fiche résultats'!D$5:D$30,$M18,1),"")</f>
      </c>
      <c r="E18" s="136">
        <f>IF(INDEX('Fiche résultats'!E$5:E$30,$M18,1)&lt;&gt;"",INDEX('Fiche résultats'!E$5:E$30,$M18,1),"")</f>
      </c>
      <c r="F18" s="136">
        <f>IF(INDEX('Fiche résultats'!F$5:F$30,$M18,1)&lt;&gt;"",INDEX('Fiche résultats'!F$5:F$30,$M18,1),"")</f>
      </c>
      <c r="G18" s="145">
        <f>IF(INDEX('Fiche résultats'!G$5:G$30,$M18,1)&lt;&gt;"",INDEX('Fiche résultats'!G$5:G$30,$M18,1),"")</f>
      </c>
      <c r="H18" s="136">
        <f>IF(INDEX('Fiche résultats'!H$5:H$30,$M18,1)&lt;&gt;"",INDEX('Fiche résultats'!H$5:H$30,$M18,1),"")</f>
      </c>
      <c r="I18" s="136">
        <f>IF(INDEX('Fiche résultats'!I$5:I$30,$M18,1)&lt;&gt;"",INDEX('Fiche résultats'!I$5:I$30,$M18,1),"")</f>
      </c>
      <c r="J18" s="136">
        <f>IF(INDEX('Fiche résultats'!J$5:J$30,$M18,1)&lt;&gt;"",INDEX('Fiche résultats'!J$5:J$30,$M18,1),"")</f>
      </c>
      <c r="K18" s="88"/>
      <c r="L18" s="141">
        <f>IF('Fiche résultats'!J18&lt;&gt;"",'Fiche résultats'!J18+COUNTIF('Fiche résultats'!J18:J$30,'Fiche résultats'!J18)-1,L$37)</f>
        <v>1</v>
      </c>
      <c r="M18" s="142">
        <f t="shared" si="0"/>
        <v>1</v>
      </c>
      <c r="N18" s="144">
        <f t="shared" si="1"/>
        <v>1</v>
      </c>
      <c r="O18" s="86"/>
    </row>
    <row r="19" spans="1:15" ht="21" customHeight="1" thickBot="1">
      <c r="A19" s="145">
        <f>IF(INDEX('Fiche résultats'!A$5:A$30,$M19,1)&lt;&gt;"",INDEX('Fiche résultats'!A$5:A$30,$M19,1),"")</f>
      </c>
      <c r="B19" s="145">
        <f>IF(INDEX('Fiche résultats'!B$5:B$30,$M19,1)&lt;&gt;"",INDEX('Fiche résultats'!B$5:B$30,$M19,1),"")</f>
      </c>
      <c r="C19" s="136">
        <f>IF(INDEX('Fiche résultats'!C$5:C$30,$M19,1)&lt;&gt;"",INDEX('Fiche résultats'!C$5:C$30,$M19,1),"")</f>
      </c>
      <c r="D19" s="136">
        <f>IF(INDEX('Fiche résultats'!D$5:D$30,$M19,1)&lt;&gt;"",INDEX('Fiche résultats'!D$5:D$30,$M19,1),"")</f>
      </c>
      <c r="E19" s="136">
        <f>IF(INDEX('Fiche résultats'!E$5:E$30,$M19,1)&lt;&gt;"",INDEX('Fiche résultats'!E$5:E$30,$M19,1),"")</f>
      </c>
      <c r="F19" s="136">
        <f>IF(INDEX('Fiche résultats'!F$5:F$30,$M19,1)&lt;&gt;"",INDEX('Fiche résultats'!F$5:F$30,$M19,1),"")</f>
      </c>
      <c r="G19" s="145">
        <f>IF(INDEX('Fiche résultats'!G$5:G$30,$M19,1)&lt;&gt;"",INDEX('Fiche résultats'!G$5:G$30,$M19,1),"")</f>
      </c>
      <c r="H19" s="136">
        <f>IF(INDEX('Fiche résultats'!H$5:H$30,$M19,1)&lt;&gt;"",INDEX('Fiche résultats'!H$5:H$30,$M19,1),"")</f>
      </c>
      <c r="I19" s="136">
        <f>IF(INDEX('Fiche résultats'!I$5:I$30,$M19,1)&lt;&gt;"",INDEX('Fiche résultats'!I$5:I$30,$M19,1),"")</f>
      </c>
      <c r="J19" s="136">
        <f>IF(INDEX('Fiche résultats'!J$5:J$30,$M19,1)&lt;&gt;"",INDEX('Fiche résultats'!J$5:J$30,$M19,1),"")</f>
      </c>
      <c r="K19" s="86"/>
      <c r="L19" s="141">
        <f>IF('Fiche résultats'!J19&lt;&gt;"",'Fiche résultats'!J19+COUNTIF('Fiche résultats'!J19:J$30,'Fiche résultats'!J19)-1,L$37)</f>
        <v>1</v>
      </c>
      <c r="M19" s="142">
        <f t="shared" si="0"/>
        <v>1</v>
      </c>
      <c r="N19" s="144">
        <f t="shared" si="1"/>
        <v>1</v>
      </c>
      <c r="O19" s="86"/>
    </row>
    <row r="20" spans="1:15" ht="21" customHeight="1" thickBot="1">
      <c r="A20" s="145">
        <f>IF(INDEX('Fiche résultats'!A$5:A$30,$M20,1)&lt;&gt;"",INDEX('Fiche résultats'!A$5:A$30,$M20,1),"")</f>
      </c>
      <c r="B20" s="145">
        <f>IF(INDEX('Fiche résultats'!B$5:B$30,$M20,1)&lt;&gt;"",INDEX('Fiche résultats'!B$5:B$30,$M20,1),"")</f>
      </c>
      <c r="C20" s="136">
        <f>IF(INDEX('Fiche résultats'!C$5:C$30,$M20,1)&lt;&gt;"",INDEX('Fiche résultats'!C$5:C$30,$M20,1),"")</f>
      </c>
      <c r="D20" s="136">
        <f>IF(INDEX('Fiche résultats'!D$5:D$30,$M20,1)&lt;&gt;"",INDEX('Fiche résultats'!D$5:D$30,$M20,1),"")</f>
      </c>
      <c r="E20" s="136">
        <f>IF(INDEX('Fiche résultats'!E$5:E$30,$M20,1)&lt;&gt;"",INDEX('Fiche résultats'!E$5:E$30,$M20,1),"")</f>
      </c>
      <c r="F20" s="136">
        <f>IF(INDEX('Fiche résultats'!F$5:F$30,$M20,1)&lt;&gt;"",INDEX('Fiche résultats'!F$5:F$30,$M20,1),"")</f>
      </c>
      <c r="G20" s="145">
        <f>IF(INDEX('Fiche résultats'!G$5:G$30,$M20,1)&lt;&gt;"",INDEX('Fiche résultats'!G$5:G$30,$M20,1),"")</f>
      </c>
      <c r="H20" s="136">
        <f>IF(INDEX('Fiche résultats'!H$5:H$30,$M20,1)&lt;&gt;"",INDEX('Fiche résultats'!H$5:H$30,$M20,1),"")</f>
      </c>
      <c r="I20" s="136">
        <f>IF(INDEX('Fiche résultats'!I$5:I$30,$M20,1)&lt;&gt;"",INDEX('Fiche résultats'!I$5:I$30,$M20,1),"")</f>
      </c>
      <c r="J20" s="136">
        <f>IF(INDEX('Fiche résultats'!J$5:J$30,$M20,1)&lt;&gt;"",INDEX('Fiche résultats'!J$5:J$30,$M20,1),"")</f>
      </c>
      <c r="K20" s="86"/>
      <c r="L20" s="141">
        <f>IF('Fiche résultats'!J20&lt;&gt;"",'Fiche résultats'!J20+COUNTIF('Fiche résultats'!J20:J$30,'Fiche résultats'!J20)-1,L$37)</f>
        <v>1</v>
      </c>
      <c r="M20" s="142">
        <f t="shared" si="0"/>
        <v>1</v>
      </c>
      <c r="N20" s="144">
        <f t="shared" si="1"/>
        <v>1</v>
      </c>
      <c r="O20" s="86"/>
    </row>
    <row r="21" spans="1:15" ht="21" customHeight="1" thickBot="1">
      <c r="A21" s="145">
        <f>IF(INDEX('Fiche résultats'!A$5:A$30,$M21,1)&lt;&gt;"",INDEX('Fiche résultats'!A$5:A$30,$M21,1),"")</f>
      </c>
      <c r="B21" s="145">
        <f>IF(INDEX('Fiche résultats'!B$5:B$30,$M21,1)&lt;&gt;"",INDEX('Fiche résultats'!B$5:B$30,$M21,1),"")</f>
      </c>
      <c r="C21" s="136">
        <f>IF(INDEX('Fiche résultats'!C$5:C$30,$M21,1)&lt;&gt;"",INDEX('Fiche résultats'!C$5:C$30,$M21,1),"")</f>
      </c>
      <c r="D21" s="136">
        <f>IF(INDEX('Fiche résultats'!D$5:D$30,$M21,1)&lt;&gt;"",INDEX('Fiche résultats'!D$5:D$30,$M21,1),"")</f>
      </c>
      <c r="E21" s="136">
        <f>IF(INDEX('Fiche résultats'!E$5:E$30,$M21,1)&lt;&gt;"",INDEX('Fiche résultats'!E$5:E$30,$M21,1),"")</f>
      </c>
      <c r="F21" s="136">
        <f>IF(INDEX('Fiche résultats'!F$5:F$30,$M21,1)&lt;&gt;"",INDEX('Fiche résultats'!F$5:F$30,$M21,1),"")</f>
      </c>
      <c r="G21" s="145">
        <f>IF(INDEX('Fiche résultats'!G$5:G$30,$M21,1)&lt;&gt;"",INDEX('Fiche résultats'!G$5:G$30,$M21,1),"")</f>
      </c>
      <c r="H21" s="136">
        <f>IF(INDEX('Fiche résultats'!H$5:H$30,$M21,1)&lt;&gt;"",INDEX('Fiche résultats'!H$5:H$30,$M21,1),"")</f>
      </c>
      <c r="I21" s="136">
        <f>IF(INDEX('Fiche résultats'!I$5:I$30,$M21,1)&lt;&gt;"",INDEX('Fiche résultats'!I$5:I$30,$M21,1),"")</f>
      </c>
      <c r="J21" s="136">
        <f>IF(INDEX('Fiche résultats'!J$5:J$30,$M21,1)&lt;&gt;"",INDEX('Fiche résultats'!J$5:J$30,$M21,1),"")</f>
      </c>
      <c r="K21" s="86"/>
      <c r="L21" s="141">
        <f>IF('Fiche résultats'!J21&lt;&gt;"",'Fiche résultats'!J21+COUNTIF('Fiche résultats'!J21:J$30,'Fiche résultats'!J21)-1,L$37)</f>
        <v>1</v>
      </c>
      <c r="M21" s="142">
        <f t="shared" si="0"/>
        <v>1</v>
      </c>
      <c r="N21" s="144">
        <f t="shared" si="1"/>
        <v>1</v>
      </c>
      <c r="O21" s="86"/>
    </row>
    <row r="22" spans="1:15" ht="21" customHeight="1" thickBot="1">
      <c r="A22" s="145">
        <f>IF(INDEX('Fiche résultats'!A$5:A$30,$M22,1)&lt;&gt;"",INDEX('Fiche résultats'!A$5:A$30,$M22,1),"")</f>
      </c>
      <c r="B22" s="145">
        <f>IF(INDEX('Fiche résultats'!B$5:B$30,$M22,1)&lt;&gt;"",INDEX('Fiche résultats'!B$5:B$30,$M22,1),"")</f>
      </c>
      <c r="C22" s="136">
        <f>IF(INDEX('Fiche résultats'!C$5:C$30,$M22,1)&lt;&gt;"",INDEX('Fiche résultats'!C$5:C$30,$M22,1),"")</f>
      </c>
      <c r="D22" s="136">
        <f>IF(INDEX('Fiche résultats'!D$5:D$30,$M22,1)&lt;&gt;"",INDEX('Fiche résultats'!D$5:D$30,$M22,1),"")</f>
      </c>
      <c r="E22" s="136">
        <f>IF(INDEX('Fiche résultats'!E$5:E$30,$M22,1)&lt;&gt;"",INDEX('Fiche résultats'!E$5:E$30,$M22,1),"")</f>
      </c>
      <c r="F22" s="136">
        <f>IF(INDEX('Fiche résultats'!F$5:F$30,$M22,1)&lt;&gt;"",INDEX('Fiche résultats'!F$5:F$30,$M22,1),"")</f>
      </c>
      <c r="G22" s="145">
        <f>IF(INDEX('Fiche résultats'!G$5:G$30,$M22,1)&lt;&gt;"",INDEX('Fiche résultats'!G$5:G$30,$M22,1),"")</f>
      </c>
      <c r="H22" s="136">
        <f>IF(INDEX('Fiche résultats'!H$5:H$30,$M22,1)&lt;&gt;"",INDEX('Fiche résultats'!H$5:H$30,$M22,1),"")</f>
      </c>
      <c r="I22" s="136">
        <f>IF(INDEX('Fiche résultats'!I$5:I$30,$M22,1)&lt;&gt;"",INDEX('Fiche résultats'!I$5:I$30,$M22,1),"")</f>
      </c>
      <c r="J22" s="136">
        <f>IF(INDEX('Fiche résultats'!J$5:J$30,$M22,1)&lt;&gt;"",INDEX('Fiche résultats'!J$5:J$30,$M22,1),"")</f>
      </c>
      <c r="K22" s="86"/>
      <c r="L22" s="141">
        <f>IF('Fiche résultats'!J22&lt;&gt;"",'Fiche résultats'!J22+COUNTIF('Fiche résultats'!J22:J$30,'Fiche résultats'!J22)-1,L$37)</f>
        <v>1</v>
      </c>
      <c r="M22" s="142">
        <f t="shared" si="0"/>
        <v>1</v>
      </c>
      <c r="N22" s="144">
        <f t="shared" si="1"/>
        <v>1</v>
      </c>
      <c r="O22" s="86"/>
    </row>
    <row r="23" spans="1:15" ht="21" customHeight="1" thickBot="1">
      <c r="A23" s="145">
        <f>IF(INDEX('Fiche résultats'!A$5:A$30,$M23,1)&lt;&gt;"",INDEX('Fiche résultats'!A$5:A$30,$M23,1),"")</f>
      </c>
      <c r="B23" s="145">
        <f>IF(INDEX('Fiche résultats'!B$5:B$30,$M23,1)&lt;&gt;"",INDEX('Fiche résultats'!B$5:B$30,$M23,1),"")</f>
      </c>
      <c r="C23" s="136">
        <f>IF(INDEX('Fiche résultats'!C$5:C$30,$M23,1)&lt;&gt;"",INDEX('Fiche résultats'!C$5:C$30,$M23,1),"")</f>
      </c>
      <c r="D23" s="136">
        <f>IF(INDEX('Fiche résultats'!D$5:D$30,$M23,1)&lt;&gt;"",INDEX('Fiche résultats'!D$5:D$30,$M23,1),"")</f>
      </c>
      <c r="E23" s="136">
        <f>IF(INDEX('Fiche résultats'!E$5:E$30,$M23,1)&lt;&gt;"",INDEX('Fiche résultats'!E$5:E$30,$M23,1),"")</f>
      </c>
      <c r="F23" s="136">
        <f>IF(INDEX('Fiche résultats'!F$5:F$30,$M23,1)&lt;&gt;"",INDEX('Fiche résultats'!F$5:F$30,$M23,1),"")</f>
      </c>
      <c r="G23" s="145">
        <f>IF(INDEX('Fiche résultats'!G$5:G$30,$M23,1)&lt;&gt;"",INDEX('Fiche résultats'!G$5:G$30,$M23,1),"")</f>
      </c>
      <c r="H23" s="136">
        <f>IF(INDEX('Fiche résultats'!H$5:H$30,$M23,1)&lt;&gt;"",INDEX('Fiche résultats'!H$5:H$30,$M23,1),"")</f>
      </c>
      <c r="I23" s="136">
        <f>IF(INDEX('Fiche résultats'!I$5:I$30,$M23,1)&lt;&gt;"",INDEX('Fiche résultats'!I$5:I$30,$M23,1),"")</f>
      </c>
      <c r="J23" s="136">
        <f>IF(INDEX('Fiche résultats'!J$5:J$30,$M23,1)&lt;&gt;"",INDEX('Fiche résultats'!J$5:J$30,$M23,1),"")</f>
      </c>
      <c r="K23" s="86"/>
      <c r="L23" s="141">
        <f>IF('Fiche résultats'!J23&lt;&gt;"",'Fiche résultats'!J23+COUNTIF('Fiche résultats'!J23:J$30,'Fiche résultats'!J23)-1,L$37)</f>
        <v>1</v>
      </c>
      <c r="M23" s="142">
        <f t="shared" si="0"/>
        <v>1</v>
      </c>
      <c r="N23" s="144">
        <f t="shared" si="1"/>
        <v>1</v>
      </c>
      <c r="O23" s="86"/>
    </row>
    <row r="24" spans="1:15" ht="21" customHeight="1" thickBot="1">
      <c r="A24" s="145">
        <f>IF(INDEX('Fiche résultats'!A$5:A$30,$M24,1)&lt;&gt;"",INDEX('Fiche résultats'!A$5:A$30,$M24,1),"")</f>
      </c>
      <c r="B24" s="145">
        <f>IF(INDEX('Fiche résultats'!B$5:B$30,$M24,1)&lt;&gt;"",INDEX('Fiche résultats'!B$5:B$30,$M24,1),"")</f>
      </c>
      <c r="C24" s="136">
        <f>IF(INDEX('Fiche résultats'!C$5:C$30,$M24,1)&lt;&gt;"",INDEX('Fiche résultats'!C$5:C$30,$M24,1),"")</f>
      </c>
      <c r="D24" s="136">
        <f>IF(INDEX('Fiche résultats'!D$5:D$30,$M24,1)&lt;&gt;"",INDEX('Fiche résultats'!D$5:D$30,$M24,1),"")</f>
      </c>
      <c r="E24" s="136">
        <f>IF(INDEX('Fiche résultats'!E$5:E$30,$M24,1)&lt;&gt;"",INDEX('Fiche résultats'!E$5:E$30,$M24,1),"")</f>
      </c>
      <c r="F24" s="136">
        <f>IF(INDEX('Fiche résultats'!F$5:F$30,$M24,1)&lt;&gt;"",INDEX('Fiche résultats'!F$5:F$30,$M24,1),"")</f>
      </c>
      <c r="G24" s="145">
        <f>IF(INDEX('Fiche résultats'!G$5:G$30,$M24,1)&lt;&gt;"",INDEX('Fiche résultats'!G$5:G$30,$M24,1),"")</f>
      </c>
      <c r="H24" s="136">
        <f>IF(INDEX('Fiche résultats'!H$5:H$30,$M24,1)&lt;&gt;"",INDEX('Fiche résultats'!H$5:H$30,$M24,1),"")</f>
      </c>
      <c r="I24" s="136">
        <f>IF(INDEX('Fiche résultats'!I$5:I$30,$M24,1)&lt;&gt;"",INDEX('Fiche résultats'!I$5:I$30,$M24,1),"")</f>
      </c>
      <c r="J24" s="136">
        <f>IF(INDEX('Fiche résultats'!J$5:J$30,$M24,1)&lt;&gt;"",INDEX('Fiche résultats'!J$5:J$30,$M24,1),"")</f>
      </c>
      <c r="K24" s="86"/>
      <c r="L24" s="141">
        <f>IF('Fiche résultats'!J24&lt;&gt;"",'Fiche résultats'!J24+COUNTIF('Fiche résultats'!J24:J$30,'Fiche résultats'!J24)-1,L$37)</f>
        <v>1</v>
      </c>
      <c r="M24" s="142">
        <f t="shared" si="0"/>
        <v>1</v>
      </c>
      <c r="N24" s="144">
        <f t="shared" si="1"/>
        <v>1</v>
      </c>
      <c r="O24" s="86"/>
    </row>
    <row r="25" spans="1:15" ht="19.5" customHeight="1" thickBot="1">
      <c r="A25" s="145">
        <f>IF(INDEX('Fiche résultats'!A$5:A$30,$M25,1)&lt;&gt;"",INDEX('Fiche résultats'!A$5:A$30,$M25,1),"")</f>
      </c>
      <c r="B25" s="145">
        <f>IF(INDEX('Fiche résultats'!B$5:B$30,$M25,1)&lt;&gt;"",INDEX('Fiche résultats'!B$5:B$30,$M25,1),"")</f>
      </c>
      <c r="C25" s="136">
        <f>IF(INDEX('Fiche résultats'!C$5:C$30,$M25,1)&lt;&gt;"",INDEX('Fiche résultats'!C$5:C$30,$M25,1),"")</f>
      </c>
      <c r="D25" s="136">
        <f>IF(INDEX('Fiche résultats'!D$5:D$30,$M25,1)&lt;&gt;"",INDEX('Fiche résultats'!D$5:D$30,$M25,1),"")</f>
      </c>
      <c r="E25" s="136">
        <f>IF(INDEX('Fiche résultats'!E$5:E$30,$M25,1)&lt;&gt;"",INDEX('Fiche résultats'!E$5:E$30,$M25,1),"")</f>
      </c>
      <c r="F25" s="136">
        <f>IF(INDEX('Fiche résultats'!F$5:F$30,$M25,1)&lt;&gt;"",INDEX('Fiche résultats'!F$5:F$30,$M25,1),"")</f>
      </c>
      <c r="G25" s="145">
        <f>IF(INDEX('Fiche résultats'!G$5:G$30,$M25,1)&lt;&gt;"",INDEX('Fiche résultats'!G$5:G$30,$M25,1),"")</f>
      </c>
      <c r="H25" s="136">
        <f>IF(INDEX('Fiche résultats'!H$5:H$30,$M25,1)&lt;&gt;"",INDEX('Fiche résultats'!H$5:H$30,$M25,1),"")</f>
      </c>
      <c r="I25" s="136">
        <f>IF(INDEX('Fiche résultats'!I$5:I$30,$M25,1)&lt;&gt;"",INDEX('Fiche résultats'!I$5:I$30,$M25,1),"")</f>
      </c>
      <c r="J25" s="136">
        <f>IF(INDEX('Fiche résultats'!J$5:J$30,$M25,1)&lt;&gt;"",INDEX('Fiche résultats'!J$5:J$30,$M25,1),"")</f>
      </c>
      <c r="K25" s="86"/>
      <c r="L25" s="141">
        <f>IF('Fiche résultats'!J25&lt;&gt;"",'Fiche résultats'!J25+COUNTIF('Fiche résultats'!J25:J$30,'Fiche résultats'!J25)-1,L$37)</f>
        <v>1</v>
      </c>
      <c r="M25" s="142">
        <f t="shared" si="0"/>
        <v>1</v>
      </c>
      <c r="N25" s="144">
        <f t="shared" si="1"/>
        <v>1</v>
      </c>
      <c r="O25" s="86"/>
    </row>
    <row r="26" spans="1:15" ht="19.5" customHeight="1" thickBot="1">
      <c r="A26" s="145">
        <f>IF(INDEX('Fiche résultats'!A$5:A$30,$M26,1)&lt;&gt;"",INDEX('Fiche résultats'!A$5:A$30,$M26,1),"")</f>
      </c>
      <c r="B26" s="145">
        <f>IF(INDEX('Fiche résultats'!B$5:B$30,$M26,1)&lt;&gt;"",INDEX('Fiche résultats'!B$5:B$30,$M26,1),"")</f>
      </c>
      <c r="C26" s="136">
        <f>IF(INDEX('Fiche résultats'!C$5:C$30,$M26,1)&lt;&gt;"",INDEX('Fiche résultats'!C$5:C$30,$M26,1),"")</f>
      </c>
      <c r="D26" s="136">
        <f>IF(INDEX('Fiche résultats'!D$5:D$30,$M26,1)&lt;&gt;"",INDEX('Fiche résultats'!D$5:D$30,$M26,1),"")</f>
      </c>
      <c r="E26" s="136">
        <f>IF(INDEX('Fiche résultats'!E$5:E$30,$M26,1)&lt;&gt;"",INDEX('Fiche résultats'!E$5:E$30,$M26,1),"")</f>
      </c>
      <c r="F26" s="136">
        <f>IF(INDEX('Fiche résultats'!F$5:F$30,$M26,1)&lt;&gt;"",INDEX('Fiche résultats'!F$5:F$30,$M26,1),"")</f>
      </c>
      <c r="G26" s="145">
        <f>IF(INDEX('Fiche résultats'!G$5:G$30,$M26,1)&lt;&gt;"",INDEX('Fiche résultats'!G$5:G$30,$M26,1),"")</f>
      </c>
      <c r="H26" s="136">
        <f>IF(INDEX('Fiche résultats'!H$5:H$30,$M26,1)&lt;&gt;"",INDEX('Fiche résultats'!H$5:H$30,$M26,1),"")</f>
      </c>
      <c r="I26" s="136">
        <f>IF(INDEX('Fiche résultats'!I$5:I$30,$M26,1)&lt;&gt;"",INDEX('Fiche résultats'!I$5:I$30,$M26,1),"")</f>
      </c>
      <c r="J26" s="136">
        <f>IF(INDEX('Fiche résultats'!J$5:J$30,$M26,1)&lt;&gt;"",INDEX('Fiche résultats'!J$5:J$30,$M26,1),"")</f>
      </c>
      <c r="K26" s="86"/>
      <c r="L26" s="141">
        <f>IF('Fiche résultats'!J26&lt;&gt;"",'Fiche résultats'!J26+COUNTIF('Fiche résultats'!J26:J$30,'Fiche résultats'!J26)-1,L$37)</f>
        <v>1</v>
      </c>
      <c r="M26" s="142">
        <f t="shared" si="0"/>
        <v>1</v>
      </c>
      <c r="N26" s="144">
        <f t="shared" si="1"/>
        <v>1</v>
      </c>
      <c r="O26" s="86"/>
    </row>
    <row r="27" spans="1:15" ht="21" customHeight="1" thickBot="1">
      <c r="A27" s="145">
        <f>IF(INDEX('Fiche résultats'!A$5:A$30,$M27,1)&lt;&gt;"",INDEX('Fiche résultats'!A$5:A$30,$M27,1),"")</f>
      </c>
      <c r="B27" s="145">
        <f>IF(INDEX('Fiche résultats'!B$5:B$30,$M27,1)&lt;&gt;"",INDEX('Fiche résultats'!B$5:B$30,$M27,1),"")</f>
      </c>
      <c r="C27" s="136">
        <f>IF(INDEX('Fiche résultats'!C$5:C$30,$M27,1)&lt;&gt;"",INDEX('Fiche résultats'!C$5:C$30,$M27,1),"")</f>
      </c>
      <c r="D27" s="136">
        <f>IF(INDEX('Fiche résultats'!D$5:D$30,$M27,1)&lt;&gt;"",INDEX('Fiche résultats'!D$5:D$30,$M27,1),"")</f>
      </c>
      <c r="E27" s="136">
        <f>IF(INDEX('Fiche résultats'!E$5:E$30,$M27,1)&lt;&gt;"",INDEX('Fiche résultats'!E$5:E$30,$M27,1),"")</f>
      </c>
      <c r="F27" s="136">
        <f>IF(INDEX('Fiche résultats'!F$5:F$30,$M27,1)&lt;&gt;"",INDEX('Fiche résultats'!F$5:F$30,$M27,1),"")</f>
      </c>
      <c r="G27" s="145">
        <f>IF(INDEX('Fiche résultats'!G$5:G$30,$M27,1)&lt;&gt;"",INDEX('Fiche résultats'!G$5:G$30,$M27,1),"")</f>
      </c>
      <c r="H27" s="136">
        <f>IF(INDEX('Fiche résultats'!H$5:H$30,$M27,1)&lt;&gt;"",INDEX('Fiche résultats'!H$5:H$30,$M27,1),"")</f>
      </c>
      <c r="I27" s="136">
        <f>IF(INDEX('Fiche résultats'!I$5:I$30,$M27,1)&lt;&gt;"",INDEX('Fiche résultats'!I$5:I$30,$M27,1),"")</f>
      </c>
      <c r="J27" s="136">
        <f>IF(INDEX('Fiche résultats'!J$5:J$30,$M27,1)&lt;&gt;"",INDEX('Fiche résultats'!J$5:J$30,$M27,1),"")</f>
      </c>
      <c r="K27" s="86"/>
      <c r="L27" s="141">
        <f>IF('Fiche résultats'!J27&lt;&gt;"",'Fiche résultats'!J27+COUNTIF('Fiche résultats'!J27:J$30,'Fiche résultats'!J27)-1,L$37)</f>
        <v>1</v>
      </c>
      <c r="M27" s="142">
        <f t="shared" si="0"/>
        <v>1</v>
      </c>
      <c r="N27" s="144">
        <f t="shared" si="1"/>
        <v>1</v>
      </c>
      <c r="O27" s="86"/>
    </row>
    <row r="28" spans="1:15" ht="21" customHeight="1" thickBot="1">
      <c r="A28" s="145">
        <f>IF(INDEX('Fiche résultats'!A$5:A$30,$M28,1)&lt;&gt;"",INDEX('Fiche résultats'!A$5:A$30,$M28,1),"")</f>
      </c>
      <c r="B28" s="145">
        <f>IF(INDEX('Fiche résultats'!B$5:B$30,$M28,1)&lt;&gt;"",INDEX('Fiche résultats'!B$5:B$30,$M28,1),"")</f>
      </c>
      <c r="C28" s="136">
        <f>IF(INDEX('Fiche résultats'!C$5:C$30,$M28,1)&lt;&gt;"",INDEX('Fiche résultats'!C$5:C$30,$M28,1),"")</f>
      </c>
      <c r="D28" s="136">
        <f>IF(INDEX('Fiche résultats'!D$5:D$30,$M28,1)&lt;&gt;"",INDEX('Fiche résultats'!D$5:D$30,$M28,1),"")</f>
      </c>
      <c r="E28" s="136">
        <f>IF(INDEX('Fiche résultats'!E$5:E$30,$M28,1)&lt;&gt;"",INDEX('Fiche résultats'!E$5:E$30,$M28,1),"")</f>
      </c>
      <c r="F28" s="136">
        <f>IF(INDEX('Fiche résultats'!F$5:F$30,$M28,1)&lt;&gt;"",INDEX('Fiche résultats'!F$5:F$30,$M28,1),"")</f>
      </c>
      <c r="G28" s="145">
        <f>IF(INDEX('Fiche résultats'!G$5:G$30,$M28,1)&lt;&gt;"",INDEX('Fiche résultats'!G$5:G$30,$M28,1),"")</f>
      </c>
      <c r="H28" s="136">
        <f>IF(INDEX('Fiche résultats'!H$5:H$30,$M28,1)&lt;&gt;"",INDEX('Fiche résultats'!H$5:H$30,$M28,1),"")</f>
      </c>
      <c r="I28" s="136">
        <f>IF(INDEX('Fiche résultats'!I$5:I$30,$M28,1)&lt;&gt;"",INDEX('Fiche résultats'!I$5:I$30,$M28,1),"")</f>
      </c>
      <c r="J28" s="136">
        <f>IF(INDEX('Fiche résultats'!J$5:J$30,$M28,1)&lt;&gt;"",INDEX('Fiche résultats'!J$5:J$30,$M28,1),"")</f>
      </c>
      <c r="K28" s="86"/>
      <c r="L28" s="141">
        <f>IF('Fiche résultats'!J28&lt;&gt;"",'Fiche résultats'!J28+COUNTIF('Fiche résultats'!J28:J$30,'Fiche résultats'!J28)-1,L$37)</f>
        <v>1</v>
      </c>
      <c r="M28" s="142">
        <f t="shared" si="0"/>
        <v>1</v>
      </c>
      <c r="N28" s="144">
        <f t="shared" si="1"/>
        <v>1</v>
      </c>
      <c r="O28" s="86"/>
    </row>
    <row r="29" spans="1:15" ht="21" customHeight="1" thickBot="1">
      <c r="A29" s="145">
        <f>IF(INDEX('Fiche résultats'!A$5:A$30,$M29,1)&lt;&gt;"",INDEX('Fiche résultats'!A$5:A$30,$M29,1),"")</f>
      </c>
      <c r="B29" s="145">
        <f>IF(INDEX('Fiche résultats'!B$5:B$30,$M29,1)&lt;&gt;"",INDEX('Fiche résultats'!B$5:B$30,$M29,1),"")</f>
      </c>
      <c r="C29" s="136">
        <f>IF(INDEX('Fiche résultats'!C$5:C$30,$M29,1)&lt;&gt;"",INDEX('Fiche résultats'!C$5:C$30,$M29,1),"")</f>
      </c>
      <c r="D29" s="136">
        <f>IF(INDEX('Fiche résultats'!D$5:D$30,$M29,1)&lt;&gt;"",INDEX('Fiche résultats'!D$5:D$30,$M29,1),"")</f>
      </c>
      <c r="E29" s="136">
        <f>IF(INDEX('Fiche résultats'!E$5:E$30,$M29,1)&lt;&gt;"",INDEX('Fiche résultats'!E$5:E$30,$M29,1),"")</f>
      </c>
      <c r="F29" s="136">
        <f>IF(INDEX('Fiche résultats'!F$5:F$30,$M29,1)&lt;&gt;"",INDEX('Fiche résultats'!F$5:F$30,$M29,1),"")</f>
      </c>
      <c r="G29" s="145">
        <f>IF(INDEX('Fiche résultats'!G$5:G$30,$M29,1)&lt;&gt;"",INDEX('Fiche résultats'!G$5:G$30,$M29,1),"")</f>
      </c>
      <c r="H29" s="136">
        <f>IF(INDEX('Fiche résultats'!H$5:H$30,$M29,1)&lt;&gt;"",INDEX('Fiche résultats'!H$5:H$30,$M29,1),"")</f>
      </c>
      <c r="I29" s="136">
        <f>IF(INDEX('Fiche résultats'!I$5:I$30,$M29,1)&lt;&gt;"",INDEX('Fiche résultats'!I$5:I$30,$M29,1),"")</f>
      </c>
      <c r="J29" s="136">
        <f>IF(INDEX('Fiche résultats'!J$5:J$30,$M29,1)&lt;&gt;"",INDEX('Fiche résultats'!J$5:J$30,$M29,1),"")</f>
      </c>
      <c r="K29" s="86"/>
      <c r="L29" s="141">
        <f>IF('Fiche résultats'!J29&lt;&gt;"",'Fiche résultats'!J29+COUNTIF('Fiche résultats'!J29:J$30,'Fiche résultats'!J29)-1,L$37)</f>
        <v>1</v>
      </c>
      <c r="M29" s="142">
        <f t="shared" si="0"/>
        <v>1</v>
      </c>
      <c r="N29" s="144">
        <f t="shared" si="1"/>
        <v>1</v>
      </c>
      <c r="O29" s="86"/>
    </row>
    <row r="30" spans="1:15" ht="21" customHeight="1" thickBot="1">
      <c r="A30" s="145">
        <f>IF(INDEX('Fiche résultats'!A$5:A$30,$M30,1)&lt;&gt;"",INDEX('Fiche résultats'!A$5:A$30,$M30,1),"")</f>
      </c>
      <c r="B30" s="145">
        <f>IF(INDEX('Fiche résultats'!B$5:B$30,$M30,1)&lt;&gt;"",INDEX('Fiche résultats'!B$5:B$30,$M30,1),"")</f>
      </c>
      <c r="C30" s="136">
        <f>IF(INDEX('Fiche résultats'!C$5:C$30,$M30,1)&lt;&gt;"",INDEX('Fiche résultats'!C$5:C$30,$M30,1),"")</f>
      </c>
      <c r="D30" s="136">
        <f>IF(INDEX('Fiche résultats'!D$5:D$30,$M30,1)&lt;&gt;"",INDEX('Fiche résultats'!D$5:D$30,$M30,1),"")</f>
      </c>
      <c r="E30" s="136">
        <f>IF(INDEX('Fiche résultats'!E$5:E$30,$M30,1)&lt;&gt;"",INDEX('Fiche résultats'!E$5:E$30,$M30,1),"")</f>
      </c>
      <c r="F30" s="136">
        <f>IF(INDEX('Fiche résultats'!F$5:F$30,$M30,1)&lt;&gt;"",INDEX('Fiche résultats'!F$5:F$30,$M30,1),"")</f>
      </c>
      <c r="G30" s="145">
        <f>IF(INDEX('Fiche résultats'!G$5:G$30,$M30,1)&lt;&gt;"",INDEX('Fiche résultats'!G$5:G$30,$M30,1),"")</f>
      </c>
      <c r="H30" s="136">
        <f>IF(INDEX('Fiche résultats'!H$5:H$30,$M30,1)&lt;&gt;"",INDEX('Fiche résultats'!H$5:H$30,$M30,1),"")</f>
      </c>
      <c r="I30" s="136">
        <f>IF(INDEX('Fiche résultats'!I$5:I$30,$M30,1)&lt;&gt;"",INDEX('Fiche résultats'!I$5:I$30,$M30,1),"")</f>
      </c>
      <c r="J30" s="136">
        <f>IF(INDEX('Fiche résultats'!J$5:J$30,$M30,1)&lt;&gt;"",INDEX('Fiche résultats'!J$5:J$30,$M30,1),"")</f>
      </c>
      <c r="K30" s="86"/>
      <c r="L30" s="141">
        <f>IF('Fiche résultats'!J30&lt;&gt;"",'Fiche résultats'!J30+COUNTIF('Fiche résultats'!J30:J$30,'Fiche résultats'!J30)-1,L$37)</f>
        <v>1</v>
      </c>
      <c r="M30" s="142">
        <f t="shared" si="0"/>
        <v>1</v>
      </c>
      <c r="N30" s="144">
        <f t="shared" si="1"/>
        <v>1</v>
      </c>
      <c r="O30" s="86"/>
    </row>
    <row r="31" spans="12:14" ht="11.25">
      <c r="L31" s="161"/>
      <c r="M31" s="161"/>
      <c r="N31" s="161"/>
    </row>
    <row r="32" spans="1:15" ht="15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86"/>
      <c r="L32" s="159"/>
      <c r="M32" s="159"/>
      <c r="N32" s="159"/>
      <c r="O32" s="86"/>
    </row>
    <row r="33" spans="1:15" ht="15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86"/>
      <c r="L33" s="159"/>
      <c r="M33" s="159"/>
      <c r="N33" s="159"/>
      <c r="O33" s="86"/>
    </row>
    <row r="34" spans="1:15" ht="16.5" thickBo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86"/>
      <c r="L34" s="159"/>
      <c r="M34" s="159"/>
      <c r="N34" s="159"/>
      <c r="O34" s="86"/>
    </row>
    <row r="35" spans="1:15" ht="24" thickBot="1">
      <c r="A35" s="151" t="s">
        <v>41</v>
      </c>
      <c r="B35" s="150"/>
      <c r="C35" s="150"/>
      <c r="D35" s="132">
        <f>IF('Fiche résultats'!D34&gt;0,'Fiche résultats'!D34,"")</f>
      </c>
      <c r="E35" s="150"/>
      <c r="F35" s="150"/>
      <c r="G35" s="150"/>
      <c r="H35" s="150"/>
      <c r="I35" s="150"/>
      <c r="J35" s="150"/>
      <c r="K35" s="86"/>
      <c r="L35" s="159"/>
      <c r="M35" s="159"/>
      <c r="N35" s="159"/>
      <c r="O35" s="86"/>
    </row>
    <row r="36" spans="1:15" ht="11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58"/>
      <c r="M36" s="158"/>
      <c r="N36" s="158"/>
      <c r="O36" s="86"/>
    </row>
    <row r="37" spans="1:15" ht="15.75" hidden="1">
      <c r="A37" s="160" t="s">
        <v>65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8"/>
      <c r="L37" s="159">
        <f>IF(D$35&lt;&gt;"",D$35+1,1)</f>
        <v>1</v>
      </c>
      <c r="M37" s="159"/>
      <c r="N37" s="159"/>
      <c r="O37" s="86"/>
    </row>
    <row r="38" spans="1:15" ht="11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162"/>
      <c r="M38" s="162"/>
      <c r="N38" s="162"/>
      <c r="O38" s="86"/>
    </row>
    <row r="39" spans="1:15" ht="11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1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2" ht="11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ht="11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11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ht="11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11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11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11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 ht="11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11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ht="11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ht="11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11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1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1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1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1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11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1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1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1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</sheetData>
  <sheetProtection sheet="1" objects="1" scenarios="1"/>
  <mergeCells count="4">
    <mergeCell ref="L1:N3"/>
    <mergeCell ref="C1:J1"/>
    <mergeCell ref="A1:B1"/>
    <mergeCell ref="A2:J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concours</dc:title>
  <dc:subject>Section "S"</dc:subject>
  <dc:creator>Robert DEMANGEON</dc:creator>
  <cp:keywords/>
  <dc:description>Fiche de résultats utilisable utilisables pour les compétitions F5-E, F5-10, F5-M, F5L, RG-65</dc:description>
  <cp:lastModifiedBy>Robert DEMANGEON</cp:lastModifiedBy>
  <cp:lastPrinted>2016-04-11T12:39:02Z</cp:lastPrinted>
  <dcterms:created xsi:type="dcterms:W3CDTF">2009-09-27T08:16:58Z</dcterms:created>
  <dcterms:modified xsi:type="dcterms:W3CDTF">2021-04-13T09:04:31Z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