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95" yWindow="525" windowWidth="16380" windowHeight="8190" activeTab="0"/>
  </bookViews>
  <sheets>
    <sheet name="Compte-rendu" sheetId="1" r:id="rId1"/>
    <sheet name="Fiche résultats" sheetId="2" r:id="rId2"/>
    <sheet name="Résultats classés" sheetId="3" r:id="rId3"/>
    <sheet name="Immatriculation" sheetId="4" r:id="rId4"/>
  </sheets>
  <definedNames>
    <definedName name="__xlnm.Print_Area_1" localSheetId="1">#REF!</definedName>
    <definedName name="__xlnm.Print_Area_1" localSheetId="2">#REF!</definedName>
    <definedName name="__xlnm.Print_Area_1">#REF!</definedName>
    <definedName name="__xlnm.Print_Area_2" localSheetId="1">#REF!</definedName>
    <definedName name="__xlnm.Print_Area_2" localSheetId="2">#REF!</definedName>
    <definedName name="__xlnm.Print_Area_2">#REF!</definedName>
    <definedName name="__xlnm.Print_Area_5" localSheetId="1">#REF!</definedName>
    <definedName name="__xlnm.Print_Area_5" localSheetId="2">#REF!</definedName>
    <definedName name="__xlnm.Print_Area_5">#REF!</definedName>
    <definedName name="Debut">"#REF!"</definedName>
    <definedName name="Debut_1">"#REF!"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Excel_BuiltIn_Print_Area_8_1">"#REF!"</definedName>
    <definedName name="Excel_BuiltIn_Print_Area_8_1_1">"#REF!"</definedName>
    <definedName name="In_manche">"#REF!"</definedName>
    <definedName name="In_manche_1">"#REF!"</definedName>
    <definedName name="In_serie">"#REF!"</definedName>
    <definedName name="In_serie_1">"#REF!"</definedName>
    <definedName name="M" localSheetId="1">#REF!</definedName>
    <definedName name="M" localSheetId="2">#REF!</definedName>
    <definedName name="M">#REF!</definedName>
    <definedName name="N" localSheetId="1">#REF!</definedName>
    <definedName name="N" localSheetId="2">#REF!</definedName>
    <definedName name="N">#REF!</definedName>
    <definedName name="w" localSheetId="1">#REF!</definedName>
    <definedName name="w" localSheetId="2">#REF!</definedName>
    <definedName name="w">#REF!</definedName>
    <definedName name="_xlnm.Print_Area" localSheetId="0">'Compte-rendu'!$A$1:$P$49</definedName>
    <definedName name="_xlnm.Print_Area" localSheetId="1">'Fiche résultats'!$A$1:$Q$48</definedName>
    <definedName name="_xlnm.Print_Area" localSheetId="2">'Résultats classés'!$A$1:$Q$48</definedName>
  </definedNames>
  <calcPr fullCalcOnLoad="1"/>
</workbook>
</file>

<file path=xl/sharedStrings.xml><?xml version="1.0" encoding="utf-8"?>
<sst xmlns="http://schemas.openxmlformats.org/spreadsheetml/2006/main" count="1032" uniqueCount="541">
  <si>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</si>
  <si>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</si>
  <si>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</si>
  <si>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</si>
  <si>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</si>
  <si>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</si>
  <si>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</si>
  <si>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</si>
  <si>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</si>
  <si>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</si>
  <si>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</si>
  <si>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</si>
  <si>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</si>
  <si>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</si>
  <si>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</si>
  <si>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</si>
  <si>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</si>
  <si>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</si>
  <si>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</si>
  <si>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</si>
  <si>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</si>
  <si>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Juges stagiaires</t>
  </si>
  <si>
    <t>Total</t>
  </si>
  <si>
    <t xml:space="preserve">NOMBRE DE CONCURRENTS </t>
  </si>
  <si>
    <t>International</t>
  </si>
  <si>
    <t>SIGNATURE DU JUGE</t>
  </si>
  <si>
    <t>Trophées de France</t>
  </si>
  <si>
    <t>CLASSES RECONNUES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</si>
  <si>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</si>
  <si>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</si>
  <si>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</si>
  <si>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</si>
  <si>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</si>
  <si>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</si>
  <si>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</si>
  <si>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REFERENCES CIRCUIT &amp; BASSIN</t>
  </si>
  <si>
    <t>Fonction</t>
  </si>
  <si>
    <t>CATEGORIE</t>
  </si>
  <si>
    <t>Points</t>
  </si>
  <si>
    <t>N°</t>
  </si>
  <si>
    <t>NOMS</t>
  </si>
  <si>
    <t>Prénoms</t>
  </si>
  <si>
    <t>Licence N°</t>
  </si>
  <si>
    <t>N° MRC</t>
  </si>
  <si>
    <t>Tours</t>
  </si>
  <si>
    <t>T.F</t>
  </si>
  <si>
    <t xml:space="preserve">   Longueur</t>
  </si>
  <si>
    <t xml:space="preserve">   Longueur circuit</t>
  </si>
  <si>
    <t xml:space="preserve">   Largueur </t>
  </si>
  <si>
    <t xml:space="preserve">   Largeur circuit</t>
  </si>
  <si>
    <t>Coupe de France</t>
  </si>
  <si>
    <t>QUALIFICATIONS</t>
  </si>
  <si>
    <t>4 lancés à 8 minutes</t>
  </si>
  <si>
    <t xml:space="preserve">        Lancé N°1</t>
  </si>
  <si>
    <t xml:space="preserve">        Lancé N°2</t>
  </si>
  <si>
    <t xml:space="preserve">         Lancé N°3</t>
  </si>
  <si>
    <t xml:space="preserve">        Lancé N°4</t>
  </si>
  <si>
    <t>Total tours</t>
  </si>
  <si>
    <t>Série:</t>
  </si>
  <si>
    <t>3 meilleurs</t>
  </si>
  <si>
    <t xml:space="preserve">POINTS </t>
  </si>
  <si>
    <t>temps</t>
  </si>
  <si>
    <t>lancés</t>
  </si>
  <si>
    <t>Clt</t>
  </si>
  <si>
    <t xml:space="preserve">NOMBRES DE CONCURRENTS: </t>
  </si>
  <si>
    <t>FINALE 12 mn</t>
  </si>
  <si>
    <t xml:space="preserve">         Clt Finale</t>
  </si>
  <si>
    <t>général</t>
  </si>
  <si>
    <t xml:space="preserve">                              Classement des autres concurrents (non finalistes)</t>
  </si>
  <si>
    <t>160 m Minimum</t>
  </si>
  <si>
    <t>120 m</t>
  </si>
  <si>
    <t>62 m Minimum</t>
  </si>
  <si>
    <t xml:space="preserve">20 m </t>
  </si>
  <si>
    <t>J/S</t>
  </si>
  <si>
    <t>DESIGNATION DE LA COMPETITION</t>
  </si>
  <si>
    <t>Lieu d'évolution</t>
  </si>
  <si>
    <t>Type de compétition</t>
  </si>
  <si>
    <t>Ligne cachée par facilité avec feuille "Résultats classés"</t>
  </si>
  <si>
    <t>Ligne cachée</t>
  </si>
  <si>
    <t>Colonnes cachées ne pas modifier</t>
  </si>
  <si>
    <t>CLE</t>
  </si>
  <si>
    <t>EQUIV</t>
  </si>
  <si>
    <t>RANG</t>
  </si>
  <si>
    <t>Nom</t>
  </si>
  <si>
    <t>Prénom</t>
  </si>
  <si>
    <t>N° LICENCE</t>
  </si>
  <si>
    <t>N° FSR</t>
  </si>
  <si>
    <t>LICENCE</t>
  </si>
  <si>
    <t>N° CLUB</t>
  </si>
  <si>
    <t>CLUB</t>
  </si>
  <si>
    <t>Derniere participation à un concours</t>
  </si>
  <si>
    <t>F001</t>
  </si>
  <si>
    <t>BAYNAUD</t>
  </si>
  <si>
    <t>Didier</t>
  </si>
  <si>
    <t>F002</t>
  </si>
  <si>
    <t>Compét</t>
  </si>
  <si>
    <t>132</t>
  </si>
  <si>
    <t>ESPADONS CHARENTAIS</t>
  </si>
  <si>
    <t>COSTA</t>
  </si>
  <si>
    <t>Erich</t>
  </si>
  <si>
    <t>F003</t>
  </si>
  <si>
    <t>325</t>
  </si>
  <si>
    <t>M R NANTERRE</t>
  </si>
  <si>
    <t>YVES</t>
  </si>
  <si>
    <t>Jean Michel</t>
  </si>
  <si>
    <t>F004</t>
  </si>
  <si>
    <t>Juge</t>
  </si>
  <si>
    <t>RENNES MODEL NAVAL</t>
  </si>
  <si>
    <t>CARDINALE</t>
  </si>
  <si>
    <t>Arnaud</t>
  </si>
  <si>
    <t>F005</t>
  </si>
  <si>
    <t>027</t>
  </si>
  <si>
    <t>MODELES CLUB MONTIGNY LES METZ</t>
  </si>
  <si>
    <t>Edouard</t>
  </si>
  <si>
    <t>F006</t>
  </si>
  <si>
    <t>Yvan</t>
  </si>
  <si>
    <t>F007</t>
  </si>
  <si>
    <t>WEIGEL</t>
  </si>
  <si>
    <t>Romain</t>
  </si>
  <si>
    <t>F008</t>
  </si>
  <si>
    <t>109</t>
  </si>
  <si>
    <t>ASS.MULHOUSIENNE</t>
  </si>
  <si>
    <t>CHADEFAUD</t>
  </si>
  <si>
    <t>Maxime</t>
  </si>
  <si>
    <t>F009</t>
  </si>
  <si>
    <t>098</t>
  </si>
  <si>
    <t>MYC AQUITAINE</t>
  </si>
  <si>
    <t>Eric</t>
  </si>
  <si>
    <t>F010</t>
  </si>
  <si>
    <t>GALLI</t>
  </si>
  <si>
    <t>Gilbert</t>
  </si>
  <si>
    <t>F011</t>
  </si>
  <si>
    <t>294</t>
  </si>
  <si>
    <t>AQUA MODEL'13 MARIGNANE</t>
  </si>
  <si>
    <t>BONIFAY</t>
  </si>
  <si>
    <t>Mathéo</t>
  </si>
  <si>
    <t>F012</t>
  </si>
  <si>
    <t>LEBON</t>
  </si>
  <si>
    <t>Matthys</t>
  </si>
  <si>
    <t>F013</t>
  </si>
  <si>
    <t>F014</t>
  </si>
  <si>
    <t>MODEL CLUB NAUTIC BEAUJOLAIS</t>
  </si>
  <si>
    <t>LUTTRINGER</t>
  </si>
  <si>
    <t>Gérard</t>
  </si>
  <si>
    <t>F015</t>
  </si>
  <si>
    <t>CHANON</t>
  </si>
  <si>
    <t>Jean Pierre</t>
  </si>
  <si>
    <t>F016</t>
  </si>
  <si>
    <t>VERGEZ</t>
  </si>
  <si>
    <t>Alain</t>
  </si>
  <si>
    <t>F017</t>
  </si>
  <si>
    <t>019</t>
  </si>
  <si>
    <t>PERROT</t>
  </si>
  <si>
    <t>F018</t>
  </si>
  <si>
    <t>F019</t>
  </si>
  <si>
    <t>DUBUSSE</t>
  </si>
  <si>
    <t>Sarah</t>
  </si>
  <si>
    <t>F020</t>
  </si>
  <si>
    <t>TISSERANT</t>
  </si>
  <si>
    <t>Jean Paul</t>
  </si>
  <si>
    <t>F021</t>
  </si>
  <si>
    <t>086</t>
  </si>
  <si>
    <t>MODEL CLUB DE BEAUVAISIS</t>
  </si>
  <si>
    <t>BITTNER</t>
  </si>
  <si>
    <t>Peter</t>
  </si>
  <si>
    <t>F022</t>
  </si>
  <si>
    <t>BRUN</t>
  </si>
  <si>
    <t>Gerard</t>
  </si>
  <si>
    <t>F023</t>
  </si>
  <si>
    <t>MENINI</t>
  </si>
  <si>
    <t>Olivier</t>
  </si>
  <si>
    <t>F024</t>
  </si>
  <si>
    <t xml:space="preserve">CHANON </t>
  </si>
  <si>
    <t>Jean</t>
  </si>
  <si>
    <t>F025</t>
  </si>
  <si>
    <t>CHAUVEAUX</t>
  </si>
  <si>
    <t>F026</t>
  </si>
  <si>
    <t>106</t>
  </si>
  <si>
    <t>MINIFLOTTE 44</t>
  </si>
  <si>
    <t>Gerald</t>
  </si>
  <si>
    <t>F027</t>
  </si>
  <si>
    <t>BATTE</t>
  </si>
  <si>
    <t>Mathieu</t>
  </si>
  <si>
    <t>F028</t>
  </si>
  <si>
    <t>BLAYER</t>
  </si>
  <si>
    <t>F029</t>
  </si>
  <si>
    <t>F030</t>
  </si>
  <si>
    <t>MOLINA</t>
  </si>
  <si>
    <t>Jean.Luc</t>
  </si>
  <si>
    <t>F031</t>
  </si>
  <si>
    <t>F032</t>
  </si>
  <si>
    <t>Frédéric</t>
  </si>
  <si>
    <t>F033</t>
  </si>
  <si>
    <t>F034</t>
  </si>
  <si>
    <t>Patrick</t>
  </si>
  <si>
    <t>F035</t>
  </si>
  <si>
    <t>SPILLER</t>
  </si>
  <si>
    <t>Rainer</t>
  </si>
  <si>
    <t>F036</t>
  </si>
  <si>
    <t>MARION</t>
  </si>
  <si>
    <t>Philippe</t>
  </si>
  <si>
    <t>F037</t>
  </si>
  <si>
    <t>F038</t>
  </si>
  <si>
    <t>190</t>
  </si>
  <si>
    <t>VAIRE</t>
  </si>
  <si>
    <t>Jeremy</t>
  </si>
  <si>
    <t>F039</t>
  </si>
  <si>
    <t>VIDEMONT</t>
  </si>
  <si>
    <t>Sebastien</t>
  </si>
  <si>
    <t>F040</t>
  </si>
  <si>
    <t>LABROT</t>
  </si>
  <si>
    <t>F041</t>
  </si>
  <si>
    <t>VILLANUEVA</t>
  </si>
  <si>
    <t>Damien</t>
  </si>
  <si>
    <t>F042</t>
  </si>
  <si>
    <t>GRANGIER</t>
  </si>
  <si>
    <t>F043</t>
  </si>
  <si>
    <t>GOUTARD</t>
  </si>
  <si>
    <t>Yannick</t>
  </si>
  <si>
    <t>F044</t>
  </si>
  <si>
    <t>BOLF</t>
  </si>
  <si>
    <t>Michel</t>
  </si>
  <si>
    <t>F045</t>
  </si>
  <si>
    <t>Christian</t>
  </si>
  <si>
    <t>F046</t>
  </si>
  <si>
    <t>337</t>
  </si>
  <si>
    <t>COUCOU CLUB</t>
  </si>
  <si>
    <t>F047</t>
  </si>
  <si>
    <t>CHAUMET</t>
  </si>
  <si>
    <t>F048</t>
  </si>
  <si>
    <t>ARENA MODELE CLUB</t>
  </si>
  <si>
    <t>F049</t>
  </si>
  <si>
    <t xml:space="preserve">LECACHEUR  </t>
  </si>
  <si>
    <t>F050</t>
  </si>
  <si>
    <t>F051</t>
  </si>
  <si>
    <t>F052</t>
  </si>
  <si>
    <t>OVALE 18</t>
  </si>
  <si>
    <t>BOUIN</t>
  </si>
  <si>
    <t>Mickael</t>
  </si>
  <si>
    <t>F053</t>
  </si>
  <si>
    <t>F054</t>
  </si>
  <si>
    <t>KELLER</t>
  </si>
  <si>
    <t>F055</t>
  </si>
  <si>
    <t>KVITA</t>
  </si>
  <si>
    <t>F056</t>
  </si>
  <si>
    <t>F057</t>
  </si>
  <si>
    <t>Manon</t>
  </si>
  <si>
    <t>F058</t>
  </si>
  <si>
    <t>BOUSSEAU</t>
  </si>
  <si>
    <t>Cedric</t>
  </si>
  <si>
    <t>F059</t>
  </si>
  <si>
    <t>ARNAUDIN</t>
  </si>
  <si>
    <t>Patrice</t>
  </si>
  <si>
    <t>F060</t>
  </si>
  <si>
    <t xml:space="preserve">DUBUSSE </t>
  </si>
  <si>
    <t>Chloé</t>
  </si>
  <si>
    <t>F061</t>
  </si>
  <si>
    <t>AUBREE</t>
  </si>
  <si>
    <t>Hugo</t>
  </si>
  <si>
    <t>F062</t>
  </si>
  <si>
    <t>Thierry</t>
  </si>
  <si>
    <t>F063</t>
  </si>
  <si>
    <t>Petr</t>
  </si>
  <si>
    <t>F064</t>
  </si>
  <si>
    <t>CHABROL</t>
  </si>
  <si>
    <t>Simon</t>
  </si>
  <si>
    <t>F065</t>
  </si>
  <si>
    <t>F066</t>
  </si>
  <si>
    <t>F067</t>
  </si>
  <si>
    <t>F068</t>
  </si>
  <si>
    <t>PAISSE</t>
  </si>
  <si>
    <t>Henry</t>
  </si>
  <si>
    <t>F069</t>
  </si>
  <si>
    <t>VERCELLINO</t>
  </si>
  <si>
    <t>F070</t>
  </si>
  <si>
    <t>LANZA</t>
  </si>
  <si>
    <t>F071</t>
  </si>
  <si>
    <t>ROSE</t>
  </si>
  <si>
    <t>Xavier</t>
  </si>
  <si>
    <t>F072</t>
  </si>
  <si>
    <t>DENJEAN</t>
  </si>
  <si>
    <t>Cyril</t>
  </si>
  <si>
    <t>F073</t>
  </si>
  <si>
    <t>RÖDER</t>
  </si>
  <si>
    <t>Michael</t>
  </si>
  <si>
    <t>F074</t>
  </si>
  <si>
    <t>PENEAU</t>
  </si>
  <si>
    <t>F075</t>
  </si>
  <si>
    <t>MARZOLF</t>
  </si>
  <si>
    <t>Dominique</t>
  </si>
  <si>
    <t>F076</t>
  </si>
  <si>
    <t>F077</t>
  </si>
  <si>
    <t>GRANDVOINET</t>
  </si>
  <si>
    <t>Cédric</t>
  </si>
  <si>
    <t>F078</t>
  </si>
  <si>
    <t>Pascal</t>
  </si>
  <si>
    <t>F079</t>
  </si>
  <si>
    <t>Compet</t>
  </si>
  <si>
    <t>DELOURME</t>
  </si>
  <si>
    <t>Maxence</t>
  </si>
  <si>
    <t>F080</t>
  </si>
  <si>
    <t>BONIN</t>
  </si>
  <si>
    <t>Yannis</t>
  </si>
  <si>
    <t>F081</t>
  </si>
  <si>
    <t>Arthur</t>
  </si>
  <si>
    <t>F082</t>
  </si>
  <si>
    <t>SALGUERO</t>
  </si>
  <si>
    <t>F083</t>
  </si>
  <si>
    <t>MULOT</t>
  </si>
  <si>
    <t>Romuald</t>
  </si>
  <si>
    <t>F084</t>
  </si>
  <si>
    <t>OGER</t>
  </si>
  <si>
    <t>Alexis</t>
  </si>
  <si>
    <t>F085</t>
  </si>
  <si>
    <t>F086</t>
  </si>
  <si>
    <t>DESTERNES</t>
  </si>
  <si>
    <t>Jerôme</t>
  </si>
  <si>
    <t>F087</t>
  </si>
  <si>
    <t>LOUVET</t>
  </si>
  <si>
    <t>F088</t>
  </si>
  <si>
    <t>F089</t>
  </si>
  <si>
    <t>Stéphane</t>
  </si>
  <si>
    <t>F090</t>
  </si>
  <si>
    <t>PEYSSY</t>
  </si>
  <si>
    <t>Herve</t>
  </si>
  <si>
    <t>F091</t>
  </si>
  <si>
    <t>LAMOUR</t>
  </si>
  <si>
    <t>Marc</t>
  </si>
  <si>
    <t>F092</t>
  </si>
  <si>
    <t xml:space="preserve">SANCHEZ </t>
  </si>
  <si>
    <t>Antonio</t>
  </si>
  <si>
    <t>F093</t>
  </si>
  <si>
    <t>Denis</t>
  </si>
  <si>
    <t>F094</t>
  </si>
  <si>
    <t>COLL ROSALEN</t>
  </si>
  <si>
    <t>Luis</t>
  </si>
  <si>
    <t>F095</t>
  </si>
  <si>
    <t>RIOULT</t>
  </si>
  <si>
    <t>F096</t>
  </si>
  <si>
    <t>F097</t>
  </si>
  <si>
    <t>007</t>
  </si>
  <si>
    <t>MARINE MODELE CLUB LORRAINE</t>
  </si>
  <si>
    <t>F098</t>
  </si>
  <si>
    <t>F099</t>
  </si>
  <si>
    <t>Claude</t>
  </si>
  <si>
    <t>F100</t>
  </si>
  <si>
    <t>GARCIA</t>
  </si>
  <si>
    <t>Manuel</t>
  </si>
  <si>
    <t>F101</t>
  </si>
  <si>
    <t>MARZOUCOS</t>
  </si>
  <si>
    <t>Laurent</t>
  </si>
  <si>
    <t>F102</t>
  </si>
  <si>
    <t>CARRIER</t>
  </si>
  <si>
    <t>F103</t>
  </si>
  <si>
    <t>F104</t>
  </si>
  <si>
    <t>GUYOT</t>
  </si>
  <si>
    <t>Robert</t>
  </si>
  <si>
    <t>F106</t>
  </si>
  <si>
    <t>Christophe</t>
  </si>
  <si>
    <t>F107</t>
  </si>
  <si>
    <t>F108</t>
  </si>
  <si>
    <t>BRAUN</t>
  </si>
  <si>
    <t>F109</t>
  </si>
  <si>
    <t>F110</t>
  </si>
  <si>
    <t>RIVAS</t>
  </si>
  <si>
    <t>San José</t>
  </si>
  <si>
    <t>F111</t>
  </si>
  <si>
    <t>DEGIOVANNI</t>
  </si>
  <si>
    <t>F112</t>
  </si>
  <si>
    <t>VAPOR'ALP</t>
  </si>
  <si>
    <t>DE PRADA</t>
  </si>
  <si>
    <t>Bruno</t>
  </si>
  <si>
    <t>F114</t>
  </si>
  <si>
    <t>VIVES</t>
  </si>
  <si>
    <t>F115</t>
  </si>
  <si>
    <t>CIMIANO</t>
  </si>
  <si>
    <t>Francisco</t>
  </si>
  <si>
    <t>F116</t>
  </si>
  <si>
    <t>LAPOUGE</t>
  </si>
  <si>
    <t xml:space="preserve">Benoit </t>
  </si>
  <si>
    <t>F118</t>
  </si>
  <si>
    <t>KOKLANAKIS</t>
  </si>
  <si>
    <t>Alexandre</t>
  </si>
  <si>
    <t>F119</t>
  </si>
  <si>
    <t>HUET</t>
  </si>
  <si>
    <t>Isabelle</t>
  </si>
  <si>
    <t>F120</t>
  </si>
  <si>
    <t>Valentin</t>
  </si>
  <si>
    <t>F121</t>
  </si>
  <si>
    <t>CAMPO</t>
  </si>
  <si>
    <t>Carlos Javier</t>
  </si>
  <si>
    <t>F122</t>
  </si>
  <si>
    <t>CONSCIENCE</t>
  </si>
  <si>
    <t>F123</t>
  </si>
  <si>
    <t>ARGOUT</t>
  </si>
  <si>
    <t>F124</t>
  </si>
  <si>
    <t>LES DAUPHINS   MJC DE CLAIX</t>
  </si>
  <si>
    <t>F125</t>
  </si>
  <si>
    <t>F126</t>
  </si>
  <si>
    <t>GAYOUT</t>
  </si>
  <si>
    <t>Bernard</t>
  </si>
  <si>
    <t>F127</t>
  </si>
  <si>
    <t>213</t>
  </si>
  <si>
    <t>ASS.  MODEL VILLEGOUREIXOIS</t>
  </si>
  <si>
    <t>PAULAIS</t>
  </si>
  <si>
    <t>F128</t>
  </si>
  <si>
    <t xml:space="preserve">ARRATANO </t>
  </si>
  <si>
    <t>F129</t>
  </si>
  <si>
    <t>PEILLERON</t>
  </si>
  <si>
    <t>François</t>
  </si>
  <si>
    <t>F130</t>
  </si>
  <si>
    <t>FOURCADE</t>
  </si>
  <si>
    <t>Jerome</t>
  </si>
  <si>
    <t>F131</t>
  </si>
  <si>
    <t>CORBE</t>
  </si>
  <si>
    <t>F133</t>
  </si>
  <si>
    <t>GENDREU</t>
  </si>
  <si>
    <t>F134</t>
  </si>
  <si>
    <t>F135</t>
  </si>
  <si>
    <t>GUERIN</t>
  </si>
  <si>
    <t>Mickeal</t>
  </si>
  <si>
    <t>F136</t>
  </si>
  <si>
    <t>OTTENWAELTER</t>
  </si>
  <si>
    <t>F137</t>
  </si>
  <si>
    <t>F138</t>
  </si>
  <si>
    <t>F139</t>
  </si>
  <si>
    <t>F140</t>
  </si>
  <si>
    <t>F146</t>
  </si>
  <si>
    <t>CASENOVE</t>
  </si>
  <si>
    <t>F148</t>
  </si>
  <si>
    <t>ANGER</t>
  </si>
  <si>
    <t>F150</t>
  </si>
  <si>
    <t>PASINI</t>
  </si>
  <si>
    <t>Sylvian</t>
  </si>
  <si>
    <t>F157</t>
  </si>
  <si>
    <t xml:space="preserve">DELAGE </t>
  </si>
  <si>
    <t>F159</t>
  </si>
  <si>
    <t>MULLER</t>
  </si>
  <si>
    <t>F161</t>
  </si>
  <si>
    <t>CAILLET</t>
  </si>
  <si>
    <t>Samuel</t>
  </si>
  <si>
    <t>F163</t>
  </si>
  <si>
    <t>MOMBOISSE</t>
  </si>
  <si>
    <t>F164</t>
  </si>
  <si>
    <t>F166</t>
  </si>
  <si>
    <t>CALMARD</t>
  </si>
  <si>
    <t>Sandrine</t>
  </si>
  <si>
    <t>F167</t>
  </si>
  <si>
    <t>DELAUNAY</t>
  </si>
  <si>
    <t>F168</t>
  </si>
  <si>
    <t>F169</t>
  </si>
  <si>
    <t>F176</t>
  </si>
  <si>
    <t>BOUTET</t>
  </si>
  <si>
    <t>F178</t>
  </si>
  <si>
    <t>Jonah</t>
  </si>
  <si>
    <t>Junior</t>
  </si>
  <si>
    <t>AUBRY</t>
  </si>
  <si>
    <t xml:space="preserve">Jean Claude </t>
  </si>
  <si>
    <t>MYCL CARAMAN</t>
  </si>
  <si>
    <t>Léa</t>
  </si>
  <si>
    <t>MARCHAND</t>
  </si>
  <si>
    <t>Jean Pilippe</t>
  </si>
  <si>
    <t>Esteban</t>
  </si>
  <si>
    <t>Killian</t>
  </si>
  <si>
    <t>VILANOVA</t>
  </si>
  <si>
    <t>Jordi</t>
  </si>
  <si>
    <t>CAMPIGLIA</t>
  </si>
  <si>
    <t>Yanis</t>
  </si>
  <si>
    <t>GONZALES</t>
  </si>
  <si>
    <t>Enrique</t>
  </si>
  <si>
    <t>ROULLET</t>
  </si>
  <si>
    <t xml:space="preserve">MARGNY LE HONGRE </t>
  </si>
  <si>
    <t>OHANESSIAN</t>
  </si>
  <si>
    <t>Vincent</t>
  </si>
  <si>
    <t>PLANA</t>
  </si>
  <si>
    <t>Emilio</t>
  </si>
  <si>
    <t>Janelle</t>
  </si>
  <si>
    <t>CREIGNOU</t>
  </si>
  <si>
    <t>Jean Luc</t>
  </si>
  <si>
    <t>DENIBEAU</t>
  </si>
  <si>
    <t>COSTA MARIA</t>
  </si>
  <si>
    <t>Raphael</t>
  </si>
  <si>
    <t>GONZALES DE GARCIA</t>
  </si>
  <si>
    <t>José Ignacio</t>
  </si>
  <si>
    <t>LEFEBVRE</t>
  </si>
  <si>
    <t>DALLARDA</t>
  </si>
  <si>
    <t>Pierre Luigi</t>
  </si>
  <si>
    <t>Ayrton</t>
  </si>
  <si>
    <t>Louis</t>
  </si>
  <si>
    <t>Juan José</t>
  </si>
  <si>
    <t>Ilona</t>
  </si>
  <si>
    <t>LEROY</t>
  </si>
  <si>
    <t>Thomas</t>
  </si>
  <si>
    <t>Arno</t>
  </si>
  <si>
    <t xml:space="preserve">BEAUVOIS </t>
  </si>
  <si>
    <t>Remy</t>
  </si>
  <si>
    <t>PETITJEAN</t>
  </si>
  <si>
    <t>Sylvain</t>
  </si>
  <si>
    <t xml:space="preserve">OTHONY </t>
  </si>
  <si>
    <t>Raymond</t>
  </si>
  <si>
    <t>HO2 MODELISME    OUTRE MER</t>
  </si>
  <si>
    <t>F132</t>
  </si>
  <si>
    <t>F141</t>
  </si>
  <si>
    <t>F142</t>
  </si>
  <si>
    <t>F143</t>
  </si>
  <si>
    <t>F144</t>
  </si>
  <si>
    <t>F145</t>
  </si>
  <si>
    <t>F147</t>
  </si>
  <si>
    <t>F149</t>
  </si>
  <si>
    <t>F151</t>
  </si>
  <si>
    <t>F152</t>
  </si>
  <si>
    <t>F153</t>
  </si>
  <si>
    <t>F154</t>
  </si>
  <si>
    <t>F155</t>
  </si>
  <si>
    <t>F156</t>
  </si>
  <si>
    <t>F158</t>
  </si>
  <si>
    <t>F160</t>
  </si>
  <si>
    <t>F162</t>
  </si>
  <si>
    <t>F165</t>
  </si>
  <si>
    <t>F170</t>
  </si>
  <si>
    <t>F171</t>
  </si>
  <si>
    <t>F172</t>
  </si>
  <si>
    <t>F173</t>
  </si>
  <si>
    <t>F174</t>
  </si>
  <si>
    <t>F175</t>
  </si>
  <si>
    <t>F177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</si>
  <si>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</si>
  <si>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</si>
  <si>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</si>
  <si>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</si>
  <si>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</si>
  <si>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</si>
  <si>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</si>
  <si>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</si>
  <si>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</si>
  <si>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</si>
  <si>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Le présent document est à compléter et à envoyer au responsable de la Commission Technique</t>
  </si>
  <si>
    <t>chargé de l'attribution et de la retransmission au Webmaster du site fédéral pour mises à jour :</t>
  </si>
  <si>
    <r>
      <t xml:space="preserve">    </t>
    </r>
    <r>
      <rPr>
        <sz val="10"/>
        <color indexed="8"/>
        <rFont val="Calibri"/>
        <family val="2"/>
      </rPr>
      <t>M. Frédéric LOUVET</t>
    </r>
  </si>
  <si>
    <t>E-mail :</t>
  </si>
  <si>
    <t>ds-mr@ffmn.fr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</si>
</sst>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F400]h:mm:ss\ AM/PM"/>
    <numFmt numFmtId="166" formatCode="0000"/>
  </numFmts>
  <fonts count="11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36"/>
      <name val="Arial"/>
      <family val="2"/>
    </font>
    <font>
      <sz val="10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24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color indexed="10"/>
      <name val="Calibri"/>
      <family val="2"/>
    </font>
    <font>
      <b/>
      <sz val="20"/>
      <color indexed="3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rgb="FFFF0000"/>
      <name val="Calibri"/>
      <family val="2"/>
    </font>
    <font>
      <b/>
      <sz val="20"/>
      <color rgb="FF0070C0"/>
      <name val="Calibri"/>
      <family val="2"/>
    </font>
    <font>
      <b/>
      <sz val="16"/>
      <color rgb="FFFF0000"/>
      <name val="Calibri"/>
      <family val="2"/>
    </font>
    <font>
      <b/>
      <sz val="18"/>
      <color rgb="FF0070C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Calibri"/>
      <family val="2"/>
    </font>
    <font>
      <b/>
      <sz val="18"/>
      <color rgb="FF0037E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 diagonalUp="1" diagonalDown="1">
      <left style="medium"/>
      <right/>
      <top style="medium"/>
      <bottom style="medium"/>
      <diagonal style="thin"/>
    </border>
    <border>
      <left/>
      <right style="thin"/>
      <top style="hair"/>
      <bottom style="thin"/>
    </border>
    <border diagonalUp="1" diagonalDown="1">
      <left style="medium"/>
      <right style="medium"/>
      <top style="medium"/>
      <bottom style="medium"/>
      <diagonal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/>
      <top/>
      <bottom/>
    </border>
    <border diagonalUp="1" diagonalDown="1">
      <left>
        <color indexed="63"/>
      </left>
      <right>
        <color indexed="63"/>
      </right>
      <top/>
      <bottom>
        <color indexed="63"/>
      </bottom>
      <diagonal style="hair"/>
    </border>
    <border>
      <left/>
      <right style="hair"/>
      <top style="hair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tted"/>
      <right style="dotted"/>
      <top style="dotted"/>
      <bottom/>
    </border>
    <border>
      <left/>
      <right style="thin"/>
      <top style="hair"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0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0" borderId="0">
      <alignment/>
      <protection/>
    </xf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68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398">
    <xf numFmtId="0" fontId="0" fillId="0" borderId="0" xfId="0" applyAlignment="1">
      <alignment/>
    </xf>
    <xf numFmtId="0" fontId="88" fillId="0" borderId="0" xfId="57" applyFont="1">
      <alignment/>
      <protection/>
    </xf>
    <xf numFmtId="0" fontId="68" fillId="0" borderId="0" xfId="57">
      <alignment/>
      <protection/>
    </xf>
    <xf numFmtId="0" fontId="68" fillId="0" borderId="0" xfId="57" applyFont="1" applyAlignment="1">
      <alignment horizontal="left" vertical="center" indent="1"/>
      <protection/>
    </xf>
    <xf numFmtId="0" fontId="68" fillId="0" borderId="0" xfId="57" applyBorder="1">
      <alignment/>
      <protection/>
    </xf>
    <xf numFmtId="0" fontId="68" fillId="0" borderId="0" xfId="57" applyBorder="1" applyAlignment="1" applyProtection="1">
      <alignment horizontal="center" vertical="center"/>
      <protection/>
    </xf>
    <xf numFmtId="0" fontId="86" fillId="0" borderId="0" xfId="57" applyFont="1" applyBorder="1" applyAlignment="1">
      <alignment horizontal="left" vertical="center" indent="1"/>
      <protection/>
    </xf>
    <xf numFmtId="0" fontId="68" fillId="0" borderId="0" xfId="57" applyFont="1" applyBorder="1" applyAlignment="1" applyProtection="1">
      <alignment horizontal="left" vertical="center" indent="1"/>
      <protection/>
    </xf>
    <xf numFmtId="0" fontId="89" fillId="0" borderId="0" xfId="57" applyFont="1" applyBorder="1" applyAlignment="1" applyProtection="1">
      <alignment horizontal="left" vertical="center"/>
      <protection/>
    </xf>
    <xf numFmtId="0" fontId="68" fillId="0" borderId="0" xfId="57" applyFont="1" applyBorder="1" applyAlignment="1" applyProtection="1">
      <alignment/>
      <protection/>
    </xf>
    <xf numFmtId="0" fontId="90" fillId="0" borderId="0" xfId="57" applyFont="1" applyBorder="1" applyAlignment="1">
      <alignment horizontal="left" vertical="center" indent="1"/>
      <protection/>
    </xf>
    <xf numFmtId="0" fontId="68" fillId="0" borderId="0" xfId="57" applyFont="1" applyBorder="1" applyAlignment="1" applyProtection="1">
      <alignment horizontal="left" vertical="center"/>
      <protection locked="0"/>
    </xf>
    <xf numFmtId="164" fontId="86" fillId="0" borderId="0" xfId="57" applyNumberFormat="1" applyFont="1" applyBorder="1" applyAlignment="1" applyProtection="1">
      <alignment horizontal="left" vertical="center"/>
      <protection locked="0"/>
    </xf>
    <xf numFmtId="0" fontId="68" fillId="0" borderId="0" xfId="57" applyFont="1" applyBorder="1" applyAlignment="1" applyProtection="1">
      <alignment horizontal="left" vertical="top"/>
      <protection locked="0"/>
    </xf>
    <xf numFmtId="0" fontId="91" fillId="0" borderId="0" xfId="57" applyFont="1" applyBorder="1" applyAlignment="1">
      <alignment horizontal="left" vertical="center"/>
      <protection/>
    </xf>
    <xf numFmtId="0" fontId="68" fillId="0" borderId="0" xfId="57" applyFont="1" applyBorder="1" applyAlignment="1">
      <alignment horizontal="left" vertical="center"/>
      <protection/>
    </xf>
    <xf numFmtId="0" fontId="68" fillId="0" borderId="0" xfId="57" applyFill="1">
      <alignment/>
      <protection/>
    </xf>
    <xf numFmtId="0" fontId="68" fillId="0" borderId="10" xfId="57" applyFill="1" applyBorder="1" applyAlignment="1" applyProtection="1">
      <alignment/>
      <protection/>
    </xf>
    <xf numFmtId="0" fontId="92" fillId="0" borderId="0" xfId="57" applyFont="1" applyProtection="1">
      <alignment/>
      <protection/>
    </xf>
    <xf numFmtId="0" fontId="93" fillId="0" borderId="0" xfId="57" applyFont="1" applyProtection="1">
      <alignment/>
      <protection/>
    </xf>
    <xf numFmtId="0" fontId="68" fillId="0" borderId="0" xfId="57" applyProtection="1">
      <alignment/>
      <protection/>
    </xf>
    <xf numFmtId="0" fontId="94" fillId="0" borderId="0" xfId="57" applyFont="1" applyProtection="1">
      <alignment/>
      <protection/>
    </xf>
    <xf numFmtId="0" fontId="95" fillId="0" borderId="0" xfId="57" applyFont="1" applyProtection="1">
      <alignment/>
      <protection/>
    </xf>
    <xf numFmtId="0" fontId="88" fillId="0" borderId="0" xfId="57" applyFont="1" applyProtection="1">
      <alignment/>
      <protection/>
    </xf>
    <xf numFmtId="0" fontId="88" fillId="0" borderId="10" xfId="57" applyFont="1" applyFill="1" applyBorder="1" applyAlignment="1" applyProtection="1">
      <alignment/>
      <protection/>
    </xf>
    <xf numFmtId="0" fontId="34" fillId="0" borderId="0" xfId="57" applyFont="1" applyAlignment="1" applyProtection="1">
      <alignment vertical="center"/>
      <protection/>
    </xf>
    <xf numFmtId="0" fontId="88" fillId="0" borderId="0" xfId="57" applyFont="1" applyAlignment="1" applyProtection="1">
      <alignment vertical="center"/>
      <protection/>
    </xf>
    <xf numFmtId="0" fontId="96" fillId="0" borderId="0" xfId="57" applyFont="1" applyAlignment="1" applyProtection="1">
      <alignment vertical="center"/>
      <protection/>
    </xf>
    <xf numFmtId="0" fontId="90" fillId="0" borderId="0" xfId="57" applyFont="1" applyAlignment="1" applyProtection="1">
      <alignment horizontal="left" vertical="center" indent="1"/>
      <protection/>
    </xf>
    <xf numFmtId="0" fontId="97" fillId="0" borderId="0" xfId="57" applyFont="1" applyAlignment="1" applyProtection="1">
      <alignment horizontal="left" vertical="center" indent="1"/>
      <protection/>
    </xf>
    <xf numFmtId="0" fontId="98" fillId="0" borderId="0" xfId="57" applyFont="1" applyProtection="1">
      <alignment/>
      <protection/>
    </xf>
    <xf numFmtId="0" fontId="99" fillId="0" borderId="0" xfId="57" applyFont="1" applyProtection="1">
      <alignment/>
      <protection/>
    </xf>
    <xf numFmtId="0" fontId="99" fillId="0" borderId="0" xfId="57" applyFont="1" applyAlignment="1" applyProtection="1">
      <alignment horizontal="left" vertical="center" indent="1"/>
      <protection/>
    </xf>
    <xf numFmtId="0" fontId="97" fillId="0" borderId="0" xfId="57" applyFont="1" applyBorder="1" applyAlignment="1" applyProtection="1">
      <alignment horizontal="left" vertical="center" indent="1"/>
      <protection/>
    </xf>
    <xf numFmtId="0" fontId="68" fillId="0" borderId="0" xfId="57" applyFont="1" applyAlignment="1" applyProtection="1">
      <alignment horizontal="left" vertical="center" indent="1"/>
      <protection/>
    </xf>
    <xf numFmtId="0" fontId="68" fillId="0" borderId="10" xfId="57" applyFont="1" applyFill="1" applyBorder="1" applyAlignment="1" applyProtection="1">
      <alignment/>
      <protection/>
    </xf>
    <xf numFmtId="0" fontId="68" fillId="0" borderId="0" xfId="57" applyFont="1" applyProtection="1">
      <alignment/>
      <protection/>
    </xf>
    <xf numFmtId="0" fontId="97" fillId="0" borderId="11" xfId="57" applyFont="1" applyBorder="1" applyAlignment="1" applyProtection="1">
      <alignment horizontal="left" vertical="center" indent="1"/>
      <protection/>
    </xf>
    <xf numFmtId="0" fontId="86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97" fillId="0" borderId="0" xfId="57" applyFont="1" applyBorder="1" applyAlignment="1" applyProtection="1">
      <alignment horizontal="center" vertical="center"/>
      <protection/>
    </xf>
    <xf numFmtId="0" fontId="86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99" fillId="0" borderId="0" xfId="57" applyFont="1" applyBorder="1" applyAlignment="1" applyProtection="1">
      <alignment vertical="center"/>
      <protection/>
    </xf>
    <xf numFmtId="0" fontId="97" fillId="0" borderId="0" xfId="57" applyFont="1" applyBorder="1" applyAlignment="1" applyProtection="1">
      <alignment vertical="center"/>
      <protection/>
    </xf>
    <xf numFmtId="0" fontId="97" fillId="0" borderId="0" xfId="57" applyFont="1" applyBorder="1" applyAlignment="1" applyProtection="1">
      <alignment horizontal="left" vertical="center" wrapText="1" indent="1"/>
      <protection/>
    </xf>
    <xf numFmtId="0" fontId="68" fillId="0" borderId="0" xfId="57" applyBorder="1" applyProtection="1">
      <alignment/>
      <protection/>
    </xf>
    <xf numFmtId="0" fontId="90" fillId="0" borderId="11" xfId="57" applyFont="1" applyBorder="1" applyAlignment="1" applyProtection="1">
      <alignment horizontal="left" vertical="center" indent="1"/>
      <protection/>
    </xf>
    <xf numFmtId="0" fontId="98" fillId="0" borderId="0" xfId="57" applyFont="1" applyBorder="1" applyAlignment="1" applyProtection="1">
      <alignment/>
      <protection/>
    </xf>
    <xf numFmtId="0" fontId="99" fillId="0" borderId="0" xfId="57" applyFont="1" applyBorder="1" applyAlignment="1" applyProtection="1">
      <alignment/>
      <protection/>
    </xf>
    <xf numFmtId="0" fontId="68" fillId="0" borderId="0" xfId="57" applyFill="1" applyProtection="1">
      <alignment/>
      <protection/>
    </xf>
    <xf numFmtId="0" fontId="97" fillId="0" borderId="0" xfId="57" applyNumberFormat="1" applyFont="1" applyFill="1" applyBorder="1" applyAlignment="1" applyProtection="1">
      <alignment/>
      <protection/>
    </xf>
    <xf numFmtId="0" fontId="98" fillId="0" borderId="0" xfId="57" applyNumberFormat="1" applyFont="1" applyFill="1" applyBorder="1" applyAlignment="1" applyProtection="1">
      <alignment/>
      <protection/>
    </xf>
    <xf numFmtId="0" fontId="99" fillId="0" borderId="0" xfId="57" applyNumberFormat="1" applyFont="1" applyFill="1" applyBorder="1" applyAlignment="1" applyProtection="1">
      <alignment/>
      <protection/>
    </xf>
    <xf numFmtId="0" fontId="99" fillId="0" borderId="0" xfId="57" applyNumberFormat="1" applyFont="1" applyFill="1" applyAlignment="1" applyProtection="1">
      <alignment/>
      <protection/>
    </xf>
    <xf numFmtId="0" fontId="97" fillId="0" borderId="0" xfId="57" applyNumberFormat="1" applyFont="1" applyFill="1" applyAlignment="1" applyProtection="1">
      <alignment/>
      <protection/>
    </xf>
    <xf numFmtId="0" fontId="68" fillId="0" borderId="0" xfId="57" applyNumberFormat="1" applyFont="1" applyFill="1" applyAlignment="1" applyProtection="1">
      <alignment/>
      <protection/>
    </xf>
    <xf numFmtId="0" fontId="86" fillId="0" borderId="0" xfId="57" applyFont="1" applyFill="1" applyBorder="1" applyAlignment="1" applyProtection="1">
      <alignment/>
      <protection/>
    </xf>
    <xf numFmtId="0" fontId="86" fillId="0" borderId="0" xfId="57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8" fillId="0" borderId="0" xfId="57" applyFont="1" applyBorder="1" applyAlignment="1" applyProtection="1">
      <alignment horizontal="left" vertical="top"/>
      <protection/>
    </xf>
    <xf numFmtId="0" fontId="68" fillId="0" borderId="0" xfId="57" applyFont="1" applyBorder="1" applyAlignment="1" applyProtection="1">
      <alignment horizontal="left" vertical="center"/>
      <protection/>
    </xf>
    <xf numFmtId="0" fontId="68" fillId="0" borderId="0" xfId="57" applyAlignment="1" applyProtection="1">
      <alignment/>
      <protection/>
    </xf>
    <xf numFmtId="0" fontId="88" fillId="0" borderId="0" xfId="57" applyFont="1" applyAlignment="1" applyProtection="1">
      <alignment horizontal="left" vertical="center"/>
      <protection/>
    </xf>
    <xf numFmtId="0" fontId="68" fillId="33" borderId="10" xfId="57" applyFill="1" applyBorder="1" applyAlignment="1" applyProtection="1">
      <alignment horizontal="center" vertical="center"/>
      <protection/>
    </xf>
    <xf numFmtId="0" fontId="68" fillId="0" borderId="0" xfId="57" applyFont="1" applyProtection="1">
      <alignment/>
      <protection/>
    </xf>
    <xf numFmtId="0" fontId="34" fillId="0" borderId="0" xfId="46" applyFont="1" applyAlignment="1" applyProtection="1">
      <alignment vertical="center"/>
      <protection/>
    </xf>
    <xf numFmtId="0" fontId="68" fillId="0" borderId="0" xfId="57" applyFont="1" applyBorder="1" applyAlignment="1" applyProtection="1">
      <alignment horizontal="center" vertical="center"/>
      <protection/>
    </xf>
    <xf numFmtId="0" fontId="68" fillId="0" borderId="0" xfId="57" applyFont="1" applyBorder="1" applyProtection="1">
      <alignment/>
      <protection/>
    </xf>
    <xf numFmtId="0" fontId="68" fillId="0" borderId="0" xfId="57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100" fillId="0" borderId="12" xfId="57" applyFont="1" applyBorder="1" applyAlignment="1" applyProtection="1">
      <alignment horizontal="left" vertical="center" indent="1"/>
      <protection/>
    </xf>
    <xf numFmtId="0" fontId="68" fillId="0" borderId="13" xfId="57" applyFont="1" applyBorder="1" applyAlignment="1" applyProtection="1">
      <alignment horizontal="left" vertical="center" indent="1"/>
      <protection/>
    </xf>
    <xf numFmtId="0" fontId="34" fillId="0" borderId="10" xfId="0" applyFont="1" applyBorder="1" applyAlignment="1" applyProtection="1">
      <alignment horizontal="left" vertical="center" indent="1"/>
      <protection/>
    </xf>
    <xf numFmtId="0" fontId="39" fillId="0" borderId="10" xfId="0" applyFont="1" applyBorder="1" applyAlignment="1" applyProtection="1">
      <alignment horizontal="left" vertical="center" indent="1"/>
      <protection/>
    </xf>
    <xf numFmtId="0" fontId="86" fillId="0" borderId="0" xfId="57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68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68" fillId="0" borderId="0" xfId="57" applyFont="1" applyFill="1" applyBorder="1" applyAlignment="1" applyProtection="1">
      <alignment vertical="center"/>
      <protection/>
    </xf>
    <xf numFmtId="0" fontId="101" fillId="0" borderId="0" xfId="57" applyFont="1" applyFill="1" applyBorder="1" applyAlignment="1" applyProtection="1">
      <alignment vertical="center"/>
      <protection/>
    </xf>
    <xf numFmtId="0" fontId="102" fillId="34" borderId="14" xfId="57" applyFont="1" applyFill="1" applyBorder="1" applyAlignment="1" applyProtection="1">
      <alignment horizontal="center" vertical="center"/>
      <protection locked="0"/>
    </xf>
    <xf numFmtId="0" fontId="103" fillId="0" borderId="0" xfId="57" applyFont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left" vertical="center" indent="1"/>
      <protection/>
    </xf>
    <xf numFmtId="0" fontId="39" fillId="0" borderId="12" xfId="0" applyFont="1" applyBorder="1" applyAlignment="1" applyProtection="1">
      <alignment horizontal="left" vertical="center" indent="1"/>
      <protection/>
    </xf>
    <xf numFmtId="0" fontId="68" fillId="0" borderId="13" xfId="57" applyFont="1" applyBorder="1" applyAlignment="1" applyProtection="1">
      <alignment horizontal="left" vertical="center" indent="1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6" xfId="57" applyFont="1" applyFill="1" applyBorder="1" applyAlignment="1" applyProtection="1">
      <alignment horizontal="center" vertical="center"/>
      <protection locked="0"/>
    </xf>
    <xf numFmtId="0" fontId="68" fillId="0" borderId="17" xfId="57" applyFont="1" applyBorder="1" applyAlignment="1" applyProtection="1">
      <alignment horizontal="center" vertical="center"/>
      <protection/>
    </xf>
    <xf numFmtId="0" fontId="68" fillId="0" borderId="15" xfId="57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102" fillId="34" borderId="18" xfId="57" applyFont="1" applyFill="1" applyBorder="1" applyAlignment="1" applyProtection="1">
      <alignment horizontal="center" vertical="center"/>
      <protection locked="0"/>
    </xf>
    <xf numFmtId="0" fontId="78" fillId="0" borderId="0" xfId="53">
      <alignment/>
      <protection/>
    </xf>
    <xf numFmtId="0" fontId="45" fillId="34" borderId="14" xfId="0" applyFont="1" applyFill="1" applyBorder="1" applyAlignment="1" applyProtection="1">
      <alignment horizontal="center" vertical="center"/>
      <protection locked="0"/>
    </xf>
    <xf numFmtId="0" fontId="99" fillId="0" borderId="12" xfId="57" applyFont="1" applyBorder="1" applyAlignment="1" applyProtection="1">
      <alignment horizontal="left" vertical="center" indent="1"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68" fillId="0" borderId="17" xfId="57" applyFont="1" applyBorder="1" applyAlignment="1" applyProtection="1">
      <alignment horizontal="center" vertical="center"/>
      <protection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/>
      <protection/>
    </xf>
    <xf numFmtId="0" fontId="99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39" fillId="0" borderId="19" xfId="0" applyFont="1" applyBorder="1" applyAlignment="1" applyProtection="1">
      <alignment horizontal="left" vertical="center" indent="1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0" fontId="78" fillId="0" borderId="0" xfId="53" applyBorder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4" fillId="0" borderId="21" xfId="53" applyFont="1" applyBorder="1" applyProtection="1">
      <alignment/>
      <protection/>
    </xf>
    <xf numFmtId="0" fontId="78" fillId="0" borderId="21" xfId="53" applyBorder="1" applyProtection="1">
      <alignment/>
      <protection/>
    </xf>
    <xf numFmtId="0" fontId="91" fillId="0" borderId="22" xfId="0" applyFont="1" applyBorder="1" applyAlignment="1" applyProtection="1">
      <alignment/>
      <protection/>
    </xf>
    <xf numFmtId="0" fontId="86" fillId="0" borderId="23" xfId="0" applyFont="1" applyBorder="1" applyAlignment="1" applyProtection="1">
      <alignment/>
      <protection/>
    </xf>
    <xf numFmtId="0" fontId="86" fillId="0" borderId="24" xfId="0" applyFont="1" applyBorder="1" applyAlignment="1" applyProtection="1">
      <alignment/>
      <protection/>
    </xf>
    <xf numFmtId="0" fontId="86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96" fillId="0" borderId="21" xfId="0" applyFont="1" applyFill="1" applyBorder="1" applyAlignment="1" applyProtection="1">
      <alignment/>
      <protection/>
    </xf>
    <xf numFmtId="0" fontId="86" fillId="0" borderId="25" xfId="0" applyFont="1" applyFill="1" applyBorder="1" applyAlignment="1" applyProtection="1">
      <alignment/>
      <protection/>
    </xf>
    <xf numFmtId="0" fontId="86" fillId="0" borderId="22" xfId="0" applyFont="1" applyFill="1" applyBorder="1" applyAlignment="1" applyProtection="1">
      <alignment/>
      <protection/>
    </xf>
    <xf numFmtId="0" fontId="86" fillId="0" borderId="24" xfId="0" applyFont="1" applyFill="1" applyBorder="1" applyAlignment="1" applyProtection="1">
      <alignment/>
      <protection/>
    </xf>
    <xf numFmtId="0" fontId="105" fillId="0" borderId="21" xfId="0" applyFont="1" applyFill="1" applyBorder="1" applyAlignment="1" applyProtection="1">
      <alignment/>
      <protection/>
    </xf>
    <xf numFmtId="0" fontId="86" fillId="0" borderId="21" xfId="0" applyFont="1" applyFill="1" applyBorder="1" applyAlignment="1" applyProtection="1">
      <alignment/>
      <protection/>
    </xf>
    <xf numFmtId="0" fontId="91" fillId="0" borderId="21" xfId="0" applyFont="1" applyBorder="1" applyAlignment="1" applyProtection="1">
      <alignment/>
      <protection/>
    </xf>
    <xf numFmtId="0" fontId="96" fillId="0" borderId="21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106" fillId="0" borderId="21" xfId="0" applyFont="1" applyFill="1" applyBorder="1" applyAlignment="1" applyProtection="1">
      <alignment/>
      <protection/>
    </xf>
    <xf numFmtId="0" fontId="91" fillId="0" borderId="21" xfId="0" applyFont="1" applyFill="1" applyBorder="1" applyAlignment="1" applyProtection="1">
      <alignment/>
      <protection/>
    </xf>
    <xf numFmtId="0" fontId="86" fillId="0" borderId="26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91" fillId="0" borderId="26" xfId="0" applyFont="1" applyFill="1" applyBorder="1" applyAlignment="1" applyProtection="1">
      <alignment/>
      <protection/>
    </xf>
    <xf numFmtId="0" fontId="86" fillId="0" borderId="22" xfId="0" applyFont="1" applyFill="1" applyBorder="1" applyAlignment="1" applyProtection="1">
      <alignment/>
      <protection/>
    </xf>
    <xf numFmtId="0" fontId="96" fillId="0" borderId="23" xfId="0" applyFont="1" applyBorder="1" applyAlignment="1" applyProtection="1">
      <alignment/>
      <protection/>
    </xf>
    <xf numFmtId="0" fontId="107" fillId="0" borderId="23" xfId="0" applyFont="1" applyBorder="1" applyAlignment="1" applyProtection="1">
      <alignment/>
      <protection/>
    </xf>
    <xf numFmtId="0" fontId="108" fillId="0" borderId="23" xfId="0" applyFont="1" applyBorder="1" applyAlignment="1" applyProtection="1">
      <alignment/>
      <protection/>
    </xf>
    <xf numFmtId="0" fontId="86" fillId="0" borderId="23" xfId="0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/>
    </xf>
    <xf numFmtId="0" fontId="55" fillId="0" borderId="25" xfId="0" applyFont="1" applyBorder="1" applyAlignment="1" applyProtection="1">
      <alignment/>
      <protection/>
    </xf>
    <xf numFmtId="0" fontId="109" fillId="0" borderId="25" xfId="0" applyFont="1" applyBorder="1" applyAlignment="1" applyProtection="1">
      <alignment/>
      <protection/>
    </xf>
    <xf numFmtId="0" fontId="110" fillId="0" borderId="25" xfId="0" applyFont="1" applyBorder="1" applyAlignment="1" applyProtection="1">
      <alignment/>
      <protection/>
    </xf>
    <xf numFmtId="0" fontId="78" fillId="0" borderId="0" xfId="53" applyProtection="1">
      <alignment/>
      <protection/>
    </xf>
    <xf numFmtId="0" fontId="45" fillId="0" borderId="20" xfId="0" applyFont="1" applyFill="1" applyBorder="1" applyAlignment="1" applyProtection="1">
      <alignment horizontal="center" vertical="center"/>
      <protection/>
    </xf>
    <xf numFmtId="0" fontId="45" fillId="34" borderId="2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/>
    </xf>
    <xf numFmtId="0" fontId="58" fillId="34" borderId="21" xfId="0" applyFont="1" applyFill="1" applyBorder="1" applyAlignment="1" applyProtection="1">
      <alignment/>
      <protection locked="0"/>
    </xf>
    <xf numFmtId="0" fontId="58" fillId="34" borderId="21" xfId="53" applyFont="1" applyFill="1" applyBorder="1" applyAlignment="1" applyProtection="1">
      <alignment horizontal="center" vertical="center"/>
      <protection locked="0"/>
    </xf>
    <xf numFmtId="0" fontId="59" fillId="34" borderId="21" xfId="0" applyNumberFormat="1" applyFont="1" applyFill="1" applyBorder="1" applyAlignment="1" applyProtection="1">
      <alignment/>
      <protection locked="0"/>
    </xf>
    <xf numFmtId="0" fontId="58" fillId="34" borderId="21" xfId="0" applyNumberFormat="1" applyFont="1" applyFill="1" applyBorder="1" applyAlignment="1" applyProtection="1">
      <alignment/>
      <protection locked="0"/>
    </xf>
    <xf numFmtId="0" fontId="60" fillId="34" borderId="21" xfId="0" applyNumberFormat="1" applyFont="1" applyFill="1" applyBorder="1" applyAlignment="1" applyProtection="1">
      <alignment/>
      <protection locked="0"/>
    </xf>
    <xf numFmtId="0" fontId="49" fillId="34" borderId="21" xfId="0" applyNumberFormat="1" applyFont="1" applyFill="1" applyBorder="1" applyAlignment="1" applyProtection="1">
      <alignment/>
      <protection locked="0"/>
    </xf>
    <xf numFmtId="0" fontId="54" fillId="34" borderId="21" xfId="0" applyNumberFormat="1" applyFont="1" applyFill="1" applyBorder="1" applyAlignment="1" applyProtection="1">
      <alignment/>
      <protection locked="0"/>
    </xf>
    <xf numFmtId="0" fontId="111" fillId="34" borderId="21" xfId="0" applyNumberFormat="1" applyFont="1" applyFill="1" applyBorder="1" applyAlignment="1" applyProtection="1">
      <alignment/>
      <protection locked="0"/>
    </xf>
    <xf numFmtId="0" fontId="112" fillId="34" borderId="21" xfId="0" applyNumberFormat="1" applyFont="1" applyFill="1" applyBorder="1" applyAlignment="1" applyProtection="1">
      <alignment/>
      <protection locked="0"/>
    </xf>
    <xf numFmtId="0" fontId="41" fillId="34" borderId="21" xfId="0" applyFont="1" applyFill="1" applyBorder="1" applyAlignment="1" applyProtection="1">
      <alignment/>
      <protection locked="0"/>
    </xf>
    <xf numFmtId="0" fontId="63" fillId="34" borderId="21" xfId="0" applyFont="1" applyFill="1" applyBorder="1" applyAlignment="1" applyProtection="1">
      <alignment/>
      <protection locked="0"/>
    </xf>
    <xf numFmtId="0" fontId="60" fillId="34" borderId="21" xfId="0" applyFont="1" applyFill="1" applyBorder="1" applyAlignment="1" applyProtection="1">
      <alignment/>
      <protection locked="0"/>
    </xf>
    <xf numFmtId="0" fontId="49" fillId="34" borderId="21" xfId="0" applyFont="1" applyFill="1" applyBorder="1" applyAlignment="1" applyProtection="1">
      <alignment/>
      <protection locked="0"/>
    </xf>
    <xf numFmtId="0" fontId="54" fillId="34" borderId="21" xfId="0" applyFont="1" applyFill="1" applyBorder="1" applyAlignment="1" applyProtection="1">
      <alignment/>
      <protection locked="0"/>
    </xf>
    <xf numFmtId="0" fontId="55" fillId="34" borderId="21" xfId="0" applyFont="1" applyFill="1" applyBorder="1" applyAlignment="1" applyProtection="1">
      <alignment/>
      <protection locked="0"/>
    </xf>
    <xf numFmtId="0" fontId="109" fillId="34" borderId="21" xfId="0" applyFont="1" applyFill="1" applyBorder="1" applyAlignment="1" applyProtection="1">
      <alignment/>
      <protection locked="0"/>
    </xf>
    <xf numFmtId="0" fontId="110" fillId="34" borderId="21" xfId="0" applyFont="1" applyFill="1" applyBorder="1" applyAlignment="1" applyProtection="1">
      <alignment/>
      <protection locked="0"/>
    </xf>
    <xf numFmtId="0" fontId="59" fillId="34" borderId="21" xfId="0" applyFont="1" applyFill="1" applyBorder="1" applyAlignment="1" applyProtection="1">
      <alignment/>
      <protection locked="0"/>
    </xf>
    <xf numFmtId="0" fontId="96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65" fontId="49" fillId="34" borderId="21" xfId="0" applyNumberFormat="1" applyFont="1" applyFill="1" applyBorder="1" applyAlignment="1" applyProtection="1">
      <alignment/>
      <protection locked="0"/>
    </xf>
    <xf numFmtId="0" fontId="78" fillId="0" borderId="0" xfId="53" applyBorder="1" applyProtection="1">
      <alignment/>
      <protection/>
    </xf>
    <xf numFmtId="0" fontId="58" fillId="0" borderId="21" xfId="53" applyFont="1" applyFill="1" applyBorder="1" applyAlignment="1" applyProtection="1">
      <alignment horizontal="center" vertical="center"/>
      <protection/>
    </xf>
    <xf numFmtId="0" fontId="113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8" fillId="33" borderId="0" xfId="53" applyFill="1" applyProtection="1">
      <alignment/>
      <protection/>
    </xf>
    <xf numFmtId="0" fontId="59" fillId="0" borderId="21" xfId="0" applyNumberFormat="1" applyFont="1" applyFill="1" applyBorder="1" applyAlignment="1" applyProtection="1">
      <alignment vertical="center"/>
      <protection/>
    </xf>
    <xf numFmtId="0" fontId="58" fillId="0" borderId="21" xfId="0" applyNumberFormat="1" applyFont="1" applyFill="1" applyBorder="1" applyAlignment="1" applyProtection="1">
      <alignment vertical="center"/>
      <protection/>
    </xf>
    <xf numFmtId="0" fontId="60" fillId="0" borderId="21" xfId="0" applyNumberFormat="1" applyFont="1" applyFill="1" applyBorder="1" applyAlignment="1" applyProtection="1">
      <alignment vertical="center"/>
      <protection/>
    </xf>
    <xf numFmtId="0" fontId="58" fillId="0" borderId="21" xfId="0" applyFont="1" applyFill="1" applyBorder="1" applyAlignment="1" applyProtection="1">
      <alignment vertical="center"/>
      <protection/>
    </xf>
    <xf numFmtId="0" fontId="49" fillId="0" borderId="21" xfId="0" applyNumberFormat="1" applyFont="1" applyFill="1" applyBorder="1" applyAlignment="1" applyProtection="1">
      <alignment vertical="center"/>
      <protection/>
    </xf>
    <xf numFmtId="0" fontId="54" fillId="0" borderId="21" xfId="0" applyNumberFormat="1" applyFont="1" applyFill="1" applyBorder="1" applyAlignment="1" applyProtection="1">
      <alignment vertical="center"/>
      <protection/>
    </xf>
    <xf numFmtId="0" fontId="111" fillId="0" borderId="21" xfId="0" applyNumberFormat="1" applyFont="1" applyFill="1" applyBorder="1" applyAlignment="1" applyProtection="1">
      <alignment vertical="center"/>
      <protection/>
    </xf>
    <xf numFmtId="0" fontId="112" fillId="0" borderId="21" xfId="0" applyNumberFormat="1" applyFont="1" applyFill="1" applyBorder="1" applyAlignment="1" applyProtection="1">
      <alignment vertical="center"/>
      <protection/>
    </xf>
    <xf numFmtId="0" fontId="41" fillId="0" borderId="21" xfId="0" applyFont="1" applyFill="1" applyBorder="1" applyAlignment="1" applyProtection="1">
      <alignment vertical="center"/>
      <protection/>
    </xf>
    <xf numFmtId="0" fontId="63" fillId="0" borderId="21" xfId="0" applyFont="1" applyFill="1" applyBorder="1" applyAlignment="1" applyProtection="1">
      <alignment vertical="center"/>
      <protection/>
    </xf>
    <xf numFmtId="0" fontId="60" fillId="0" borderId="21" xfId="0" applyFont="1" applyFill="1" applyBorder="1" applyAlignment="1" applyProtection="1">
      <alignment vertical="center"/>
      <protection/>
    </xf>
    <xf numFmtId="0" fontId="49" fillId="0" borderId="21" xfId="0" applyFont="1" applyFill="1" applyBorder="1" applyAlignment="1" applyProtection="1">
      <alignment vertical="center"/>
      <protection/>
    </xf>
    <xf numFmtId="0" fontId="54" fillId="0" borderId="21" xfId="0" applyFont="1" applyFill="1" applyBorder="1" applyAlignment="1" applyProtection="1">
      <alignment vertical="center"/>
      <protection/>
    </xf>
    <xf numFmtId="0" fontId="55" fillId="0" borderId="21" xfId="0" applyFont="1" applyFill="1" applyBorder="1" applyAlignment="1" applyProtection="1">
      <alignment vertical="center"/>
      <protection/>
    </xf>
    <xf numFmtId="0" fontId="109" fillId="0" borderId="21" xfId="0" applyFont="1" applyFill="1" applyBorder="1" applyAlignment="1" applyProtection="1">
      <alignment vertical="center"/>
      <protection/>
    </xf>
    <xf numFmtId="0" fontId="110" fillId="0" borderId="21" xfId="0" applyFont="1" applyFill="1" applyBorder="1" applyAlignment="1" applyProtection="1">
      <alignment vertical="center"/>
      <protection/>
    </xf>
    <xf numFmtId="0" fontId="96" fillId="0" borderId="26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86" fillId="0" borderId="22" xfId="0" applyFont="1" applyFill="1" applyBorder="1" applyAlignment="1" applyProtection="1">
      <alignment vertical="center"/>
      <protection/>
    </xf>
    <xf numFmtId="0" fontId="96" fillId="0" borderId="23" xfId="0" applyFont="1" applyFill="1" applyBorder="1" applyAlignment="1" applyProtection="1">
      <alignment vertical="center"/>
      <protection/>
    </xf>
    <xf numFmtId="0" fontId="107" fillId="0" borderId="23" xfId="0" applyFont="1" applyFill="1" applyBorder="1" applyAlignment="1" applyProtection="1">
      <alignment vertical="center"/>
      <protection/>
    </xf>
    <xf numFmtId="0" fontId="108" fillId="0" borderId="23" xfId="0" applyFont="1" applyFill="1" applyBorder="1" applyAlignment="1" applyProtection="1">
      <alignment vertical="center"/>
      <protection/>
    </xf>
    <xf numFmtId="0" fontId="86" fillId="0" borderId="23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54" fillId="0" borderId="23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55" fillId="0" borderId="25" xfId="0" applyFont="1" applyFill="1" applyBorder="1" applyAlignment="1" applyProtection="1">
      <alignment vertical="center"/>
      <protection/>
    </xf>
    <xf numFmtId="0" fontId="109" fillId="0" borderId="25" xfId="0" applyFont="1" applyFill="1" applyBorder="1" applyAlignment="1" applyProtection="1">
      <alignment vertical="center"/>
      <protection/>
    </xf>
    <xf numFmtId="0" fontId="110" fillId="0" borderId="25" xfId="0" applyFont="1" applyFill="1" applyBorder="1" applyAlignment="1" applyProtection="1">
      <alignment vertical="center"/>
      <protection/>
    </xf>
    <xf numFmtId="0" fontId="59" fillId="0" borderId="21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114" fillId="33" borderId="0" xfId="53" applyFont="1" applyFill="1" applyAlignment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14" fillId="33" borderId="0" xfId="53" applyFont="1" applyFill="1" applyBorder="1" applyAlignment="1">
      <alignment horizontal="center" vertical="center"/>
      <protection/>
    </xf>
    <xf numFmtId="0" fontId="5" fillId="35" borderId="39" xfId="0" applyFont="1" applyFill="1" applyBorder="1" applyAlignment="1">
      <alignment horizontal="center" vertical="center" textRotation="90"/>
    </xf>
    <xf numFmtId="0" fontId="5" fillId="35" borderId="40" xfId="0" applyFont="1" applyFill="1" applyBorder="1" applyAlignment="1">
      <alignment horizontal="center" vertical="center" textRotation="90"/>
    </xf>
    <xf numFmtId="1" fontId="5" fillId="35" borderId="40" xfId="0" applyNumberFormat="1" applyFont="1" applyFill="1" applyBorder="1" applyAlignment="1">
      <alignment horizontal="center" vertical="center" textRotation="90"/>
    </xf>
    <xf numFmtId="1" fontId="6" fillId="35" borderId="41" xfId="0" applyNumberFormat="1" applyFont="1" applyFill="1" applyBorder="1" applyAlignment="1">
      <alignment horizontal="center" vertical="center" textRotation="90"/>
    </xf>
    <xf numFmtId="0" fontId="6" fillId="35" borderId="15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8" fontId="0" fillId="0" borderId="46" xfId="0" applyNumberFormat="1" applyFill="1" applyBorder="1" applyAlignment="1">
      <alignment/>
    </xf>
    <xf numFmtId="0" fontId="0" fillId="0" borderId="47" xfId="0" applyBorder="1" applyAlignment="1">
      <alignment/>
    </xf>
    <xf numFmtId="166" fontId="0" fillId="0" borderId="47" xfId="0" applyNumberFormat="1" applyFill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1" fontId="0" fillId="0" borderId="48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166" fontId="0" fillId="0" borderId="50" xfId="0" applyNumberFormat="1" applyFill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50" xfId="0" applyNumberFormat="1" applyBorder="1" applyAlignment="1">
      <alignment horizontal="center" vertical="center"/>
    </xf>
    <xf numFmtId="1" fontId="0" fillId="0" borderId="13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6" borderId="50" xfId="0" applyFill="1" applyBorder="1" applyAlignment="1">
      <alignment horizontal="center"/>
    </xf>
    <xf numFmtId="1" fontId="0" fillId="37" borderId="50" xfId="0" applyNumberForma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66" fontId="0" fillId="0" borderId="52" xfId="0" applyNumberFormat="1" applyFill="1" applyBorder="1" applyAlignment="1">
      <alignment horizontal="center"/>
    </xf>
    <xf numFmtId="1" fontId="6" fillId="0" borderId="5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5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Border="1" applyAlignment="1">
      <alignment/>
    </xf>
    <xf numFmtId="1" fontId="0" fillId="0" borderId="50" xfId="0" applyNumberFormat="1" applyFill="1" applyBorder="1" applyAlignment="1">
      <alignment horizontal="center" vertical="center"/>
    </xf>
    <xf numFmtId="166" fontId="0" fillId="0" borderId="5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88" fillId="0" borderId="0" xfId="57" applyFont="1" applyAlignment="1">
      <alignment vertical="center"/>
      <protection/>
    </xf>
    <xf numFmtId="0" fontId="0" fillId="38" borderId="50" xfId="0" applyFill="1" applyBorder="1" applyAlignment="1">
      <alignment horizontal="center"/>
    </xf>
    <xf numFmtId="0" fontId="88" fillId="0" borderId="0" xfId="57" applyFont="1" applyAlignment="1" applyProtection="1">
      <alignment horizontal="right" vertical="center"/>
      <protection/>
    </xf>
    <xf numFmtId="0" fontId="115" fillId="0" borderId="0" xfId="46" applyFont="1" applyAlignment="1" applyProtection="1">
      <alignment vertical="center"/>
      <protection/>
    </xf>
    <xf numFmtId="0" fontId="39" fillId="0" borderId="53" xfId="0" applyFont="1" applyBorder="1" applyAlignment="1" applyProtection="1">
      <alignment vertical="center"/>
      <protection/>
    </xf>
    <xf numFmtId="0" fontId="39" fillId="0" borderId="54" xfId="0" applyFont="1" applyBorder="1" applyAlignment="1" applyProtection="1">
      <alignment vertical="center"/>
      <protection/>
    </xf>
    <xf numFmtId="0" fontId="99" fillId="0" borderId="12" xfId="57" applyFont="1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68" fillId="0" borderId="13" xfId="57" applyFont="1" applyFill="1" applyBorder="1" applyAlignment="1" applyProtection="1">
      <alignment horizontal="center" vertical="center"/>
      <protection/>
    </xf>
    <xf numFmtId="0" fontId="68" fillId="0" borderId="53" xfId="57" applyFont="1" applyFill="1" applyBorder="1" applyAlignment="1" applyProtection="1">
      <alignment horizontal="center" vertical="center"/>
      <protection/>
    </xf>
    <xf numFmtId="0" fontId="99" fillId="0" borderId="0" xfId="57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68" fillId="34" borderId="17" xfId="57" applyFont="1" applyFill="1" applyBorder="1" applyAlignment="1" applyProtection="1">
      <alignment vertical="top" wrapText="1"/>
      <protection locked="0"/>
    </xf>
    <xf numFmtId="0" fontId="68" fillId="34" borderId="11" xfId="57" applyFont="1" applyFill="1" applyBorder="1" applyAlignment="1" applyProtection="1">
      <alignment vertical="top" wrapText="1"/>
      <protection locked="0"/>
    </xf>
    <xf numFmtId="0" fontId="39" fillId="34" borderId="11" xfId="0" applyFont="1" applyFill="1" applyBorder="1" applyAlignment="1" applyProtection="1">
      <alignment vertical="top" wrapText="1"/>
      <protection locked="0"/>
    </xf>
    <xf numFmtId="0" fontId="39" fillId="34" borderId="55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39" fillId="0" borderId="17" xfId="0" applyFont="1" applyBorder="1" applyAlignment="1" applyProtection="1">
      <alignment horizontal="left" vertical="center" indent="1"/>
      <protection/>
    </xf>
    <xf numFmtId="0" fontId="34" fillId="0" borderId="58" xfId="0" applyFont="1" applyBorder="1" applyAlignment="1" applyProtection="1">
      <alignment horizontal="left" vertical="center" indent="1"/>
      <protection/>
    </xf>
    <xf numFmtId="0" fontId="39" fillId="0" borderId="19" xfId="0" applyFont="1" applyBorder="1" applyAlignment="1" applyProtection="1">
      <alignment horizontal="left" vertical="center" indent="1"/>
      <protection/>
    </xf>
    <xf numFmtId="0" fontId="34" fillId="0" borderId="32" xfId="0" applyFont="1" applyBorder="1" applyAlignment="1" applyProtection="1">
      <alignment horizontal="left" vertical="center" indent="1"/>
      <protection/>
    </xf>
    <xf numFmtId="0" fontId="34" fillId="0" borderId="19" xfId="0" applyFont="1" applyBorder="1" applyAlignment="1" applyProtection="1">
      <alignment horizontal="left" vertical="center" indent="1"/>
      <protection/>
    </xf>
    <xf numFmtId="0" fontId="34" fillId="0" borderId="48" xfId="0" applyFont="1" applyBorder="1" applyAlignment="1" applyProtection="1">
      <alignment horizontal="left" vertical="center" indent="1"/>
      <protection/>
    </xf>
    <xf numFmtId="0" fontId="34" fillId="0" borderId="59" xfId="0" applyFont="1" applyBorder="1" applyAlignment="1" applyProtection="1">
      <alignment horizontal="left" vertical="center" indent="1"/>
      <protection/>
    </xf>
    <xf numFmtId="0" fontId="45" fillId="34" borderId="20" xfId="0" applyFont="1" applyFill="1" applyBorder="1" applyAlignment="1" applyProtection="1">
      <alignment horizontal="center" vertical="center"/>
      <protection locked="0"/>
    </xf>
    <xf numFmtId="0" fontId="45" fillId="34" borderId="27" xfId="0" applyFont="1" applyFill="1" applyBorder="1" applyAlignment="1" applyProtection="1">
      <alignment horizontal="center" vertical="center"/>
      <protection locked="0"/>
    </xf>
    <xf numFmtId="0" fontId="68" fillId="0" borderId="13" xfId="57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center" indent="1"/>
      <protection/>
    </xf>
    <xf numFmtId="0" fontId="34" fillId="0" borderId="0" xfId="0" applyFont="1" applyAlignment="1" applyProtection="1">
      <alignment horizontal="left" vertical="center" indent="1"/>
      <protection/>
    </xf>
    <xf numFmtId="0" fontId="68" fillId="0" borderId="60" xfId="57" applyFont="1" applyBorder="1" applyAlignment="1" applyProtection="1">
      <alignment horizontal="left" vertical="center" indent="1"/>
      <protection/>
    </xf>
    <xf numFmtId="0" fontId="0" fillId="0" borderId="53" xfId="0" applyBorder="1" applyAlignment="1" applyProtection="1">
      <alignment horizontal="left" vertical="center" indent="1"/>
      <protection/>
    </xf>
    <xf numFmtId="0" fontId="0" fillId="0" borderId="54" xfId="0" applyBorder="1" applyAlignment="1" applyProtection="1">
      <alignment horizontal="left" vertical="center" indent="1"/>
      <protection/>
    </xf>
    <xf numFmtId="0" fontId="102" fillId="34" borderId="20" xfId="57" applyFont="1" applyFill="1" applyBorder="1" applyAlignment="1" applyProtection="1">
      <alignment horizontal="center" vertical="center"/>
      <protection locked="0"/>
    </xf>
    <xf numFmtId="0" fontId="102" fillId="34" borderId="27" xfId="57" applyFont="1" applyFill="1" applyBorder="1" applyAlignment="1" applyProtection="1">
      <alignment horizontal="center" vertical="center"/>
      <protection locked="0"/>
    </xf>
    <xf numFmtId="0" fontId="68" fillId="34" borderId="53" xfId="57" applyFont="1" applyFill="1" applyBorder="1" applyAlignment="1" applyProtection="1">
      <alignment horizontal="left" vertical="center" indent="1"/>
      <protection locked="0"/>
    </xf>
    <xf numFmtId="0" fontId="39" fillId="34" borderId="53" xfId="0" applyFont="1" applyFill="1" applyBorder="1" applyAlignment="1" applyProtection="1">
      <alignment horizontal="left" vertical="center" indent="1"/>
      <protection locked="0"/>
    </xf>
    <xf numFmtId="0" fontId="39" fillId="34" borderId="11" xfId="0" applyFont="1" applyFill="1" applyBorder="1" applyAlignment="1" applyProtection="1">
      <alignment horizontal="left" vertical="center" indent="1"/>
      <protection locked="0"/>
    </xf>
    <xf numFmtId="0" fontId="39" fillId="34" borderId="55" xfId="0" applyFont="1" applyFill="1" applyBorder="1" applyAlignment="1" applyProtection="1">
      <alignment horizontal="left" vertical="center" indent="1"/>
      <protection locked="0"/>
    </xf>
    <xf numFmtId="0" fontId="68" fillId="0" borderId="13" xfId="57" applyFont="1" applyBorder="1" applyAlignment="1" applyProtection="1">
      <alignment horizontal="left" vertical="center" indent="1"/>
      <protection/>
    </xf>
    <xf numFmtId="0" fontId="34" fillId="0" borderId="54" xfId="0" applyFont="1" applyBorder="1" applyAlignment="1" applyProtection="1">
      <alignment horizontal="left" vertical="center" indent="1"/>
      <protection/>
    </xf>
    <xf numFmtId="0" fontId="39" fillId="0" borderId="17" xfId="57" applyFont="1" applyBorder="1" applyAlignment="1" applyProtection="1">
      <alignment horizontal="center" vertical="center"/>
      <protection/>
    </xf>
    <xf numFmtId="0" fontId="39" fillId="0" borderId="55" xfId="57" applyFont="1" applyBorder="1" applyAlignment="1" applyProtection="1">
      <alignment horizontal="center" vertical="center"/>
      <protection/>
    </xf>
    <xf numFmtId="164" fontId="68" fillId="34" borderId="53" xfId="57" applyNumberFormat="1" applyFont="1" applyFill="1" applyBorder="1" applyAlignment="1" applyProtection="1">
      <alignment horizontal="left" vertical="center" indent="1"/>
      <protection locked="0"/>
    </xf>
    <xf numFmtId="164" fontId="39" fillId="34" borderId="53" xfId="0" applyNumberFormat="1" applyFont="1" applyFill="1" applyBorder="1" applyAlignment="1" applyProtection="1">
      <alignment horizontal="left" vertical="center" indent="1"/>
      <protection locked="0"/>
    </xf>
    <xf numFmtId="164" fontId="39" fillId="34" borderId="14" xfId="0" applyNumberFormat="1" applyFont="1" applyFill="1" applyBorder="1" applyAlignment="1" applyProtection="1">
      <alignment horizontal="left" vertical="center" indent="1"/>
      <protection locked="0"/>
    </xf>
    <xf numFmtId="0" fontId="39" fillId="34" borderId="14" xfId="0" applyFont="1" applyFill="1" applyBorder="1" applyAlignment="1" applyProtection="1">
      <alignment horizontal="left" vertical="center" indent="1"/>
      <protection locked="0"/>
    </xf>
    <xf numFmtId="0" fontId="68" fillId="0" borderId="15" xfId="57" applyFont="1" applyBorder="1" applyAlignment="1" applyProtection="1">
      <alignment horizontal="center" vertical="center"/>
      <protection/>
    </xf>
    <xf numFmtId="0" fontId="70" fillId="0" borderId="14" xfId="57" applyFont="1" applyBorder="1" applyAlignment="1" applyProtection="1">
      <alignment horizontal="left" vertical="center" indent="1"/>
      <protection/>
    </xf>
    <xf numFmtId="0" fontId="0" fillId="0" borderId="50" xfId="0" applyBorder="1" applyAlignment="1" applyProtection="1">
      <alignment horizontal="left" vertical="center" indent="1"/>
      <protection/>
    </xf>
    <xf numFmtId="0" fontId="116" fillId="0" borderId="0" xfId="57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6" fillId="0" borderId="0" xfId="57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68" fillId="34" borderId="60" xfId="57" applyFont="1" applyFill="1" applyBorder="1" applyAlignment="1" applyProtection="1">
      <alignment horizontal="left" vertical="center" indent="1"/>
      <protection locked="0"/>
    </xf>
    <xf numFmtId="0" fontId="0" fillId="0" borderId="53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68" fillId="0" borderId="50" xfId="57" applyFont="1" applyBorder="1" applyAlignment="1" applyProtection="1">
      <alignment horizontal="left" vertical="center" indent="1"/>
      <protection/>
    </xf>
    <xf numFmtId="0" fontId="0" fillId="0" borderId="61" xfId="0" applyBorder="1" applyAlignment="1" applyProtection="1">
      <alignment horizontal="left" vertical="center" indent="1"/>
      <protection/>
    </xf>
    <xf numFmtId="164" fontId="68" fillId="34" borderId="60" xfId="57" applyNumberFormat="1" applyFont="1" applyFill="1" applyBorder="1" applyAlignment="1" applyProtection="1">
      <alignment horizontal="left" vertical="center" indent="1"/>
      <protection locked="0"/>
    </xf>
    <xf numFmtId="164" fontId="0" fillId="0" borderId="53" xfId="0" applyNumberFormat="1" applyBorder="1" applyAlignment="1" applyProtection="1">
      <alignment horizontal="left" vertical="center" indent="1"/>
      <protection locked="0"/>
    </xf>
    <xf numFmtId="164" fontId="0" fillId="0" borderId="14" xfId="0" applyNumberFormat="1" applyBorder="1" applyAlignment="1" applyProtection="1">
      <alignment horizontal="left" vertical="center" indent="1"/>
      <protection locked="0"/>
    </xf>
    <xf numFmtId="0" fontId="39" fillId="34" borderId="62" xfId="0" applyFont="1" applyFill="1" applyBorder="1" applyAlignment="1" applyProtection="1">
      <alignment horizontal="left" vertical="center" indent="1"/>
      <protection locked="0"/>
    </xf>
    <xf numFmtId="0" fontId="0" fillId="0" borderId="63" xfId="0" applyBorder="1" applyAlignment="1" applyProtection="1">
      <alignment horizontal="left" vertical="center" indent="1"/>
      <protection locked="0"/>
    </xf>
    <xf numFmtId="0" fontId="0" fillId="0" borderId="64" xfId="0" applyBorder="1" applyAlignment="1" applyProtection="1">
      <alignment horizontal="left" vertical="center" indent="1"/>
      <protection locked="0"/>
    </xf>
    <xf numFmtId="0" fontId="39" fillId="34" borderId="65" xfId="0" applyFont="1" applyFill="1" applyBorder="1" applyAlignment="1" applyProtection="1">
      <alignment horizontal="left" vertical="center" indent="1"/>
      <protection locked="0"/>
    </xf>
    <xf numFmtId="0" fontId="39" fillId="34" borderId="66" xfId="0" applyFont="1" applyFill="1" applyBorder="1" applyAlignment="1" applyProtection="1">
      <alignment horizontal="left" vertical="center" indent="1"/>
      <protection locked="0"/>
    </xf>
    <xf numFmtId="0" fontId="39" fillId="34" borderId="67" xfId="0" applyFont="1" applyFill="1" applyBorder="1" applyAlignment="1" applyProtection="1">
      <alignment horizontal="left" vertical="center" indent="1"/>
      <protection locked="0"/>
    </xf>
    <xf numFmtId="0" fontId="113" fillId="33" borderId="68" xfId="57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0" fontId="68" fillId="0" borderId="17" xfId="57" applyFont="1" applyBorder="1" applyAlignment="1" applyProtection="1">
      <alignment horizontal="left" vertical="center" indent="1"/>
      <protection/>
    </xf>
    <xf numFmtId="0" fontId="0" fillId="0" borderId="5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0" fillId="0" borderId="32" xfId="0" applyBorder="1" applyAlignment="1" applyProtection="1">
      <alignment horizontal="left" vertical="center" indent="1"/>
      <protection/>
    </xf>
    <xf numFmtId="0" fontId="0" fillId="0" borderId="48" xfId="0" applyBorder="1" applyAlignment="1" applyProtection="1">
      <alignment horizontal="left" vertical="center" indent="1"/>
      <protection/>
    </xf>
    <xf numFmtId="0" fontId="0" fillId="0" borderId="59" xfId="0" applyBorder="1" applyAlignment="1" applyProtection="1">
      <alignment horizontal="left" vertical="center" indent="1"/>
      <protection/>
    </xf>
    <xf numFmtId="0" fontId="68" fillId="0" borderId="17" xfId="57" applyFont="1" applyBorder="1" applyAlignment="1" applyProtection="1">
      <alignment horizontal="center" vertical="center"/>
      <protection/>
    </xf>
    <xf numFmtId="0" fontId="68" fillId="0" borderId="55" xfId="57" applyFont="1" applyBorder="1" applyAlignment="1" applyProtection="1">
      <alignment horizontal="center" vertical="center"/>
      <protection/>
    </xf>
    <xf numFmtId="0" fontId="45" fillId="0" borderId="20" xfId="0" applyFont="1" applyFill="1" applyBorder="1" applyAlignment="1" applyProtection="1">
      <alignment horizontal="center" vertical="center"/>
      <protection/>
    </xf>
    <xf numFmtId="0" fontId="45" fillId="0" borderId="27" xfId="0" applyFont="1" applyFill="1" applyBorder="1" applyAlignment="1" applyProtection="1">
      <alignment horizontal="center" vertical="center"/>
      <protection/>
    </xf>
    <xf numFmtId="0" fontId="70" fillId="0" borderId="0" xfId="57" applyFont="1" applyBorder="1" applyAlignment="1" applyProtection="1">
      <alignment horizontal="left" vertical="center" indent="1"/>
      <protection/>
    </xf>
    <xf numFmtId="0" fontId="39" fillId="0" borderId="0" xfId="0" applyFont="1" applyBorder="1" applyAlignment="1" applyProtection="1">
      <alignment horizontal="left" vertical="center" indent="1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9" fillId="34" borderId="17" xfId="0" applyFont="1" applyFill="1" applyBorder="1" applyAlignment="1" applyProtection="1">
      <alignment horizontal="center" vertical="center"/>
      <protection locked="0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55" xfId="0" applyFont="1" applyFill="1" applyBorder="1" applyAlignment="1" applyProtection="1">
      <alignment horizontal="center" vertical="center"/>
      <protection locked="0"/>
    </xf>
    <xf numFmtId="0" fontId="39" fillId="34" borderId="19" xfId="0" applyFont="1" applyFill="1" applyBorder="1" applyAlignment="1" applyProtection="1">
      <alignment horizontal="center" vertical="center"/>
      <protection locked="0"/>
    </xf>
    <xf numFmtId="0" fontId="39" fillId="34" borderId="0" xfId="0" applyFont="1" applyFill="1" applyBorder="1" applyAlignment="1" applyProtection="1">
      <alignment horizontal="center" vertical="center"/>
      <protection locked="0"/>
    </xf>
    <xf numFmtId="0" fontId="39" fillId="34" borderId="56" xfId="0" applyFont="1" applyFill="1" applyBorder="1" applyAlignment="1" applyProtection="1">
      <alignment horizontal="center" vertical="center"/>
      <protection locked="0"/>
    </xf>
    <xf numFmtId="0" fontId="39" fillId="34" borderId="48" xfId="0" applyFont="1" applyFill="1" applyBorder="1" applyAlignment="1" applyProtection="1">
      <alignment horizontal="center" vertical="center"/>
      <protection locked="0"/>
    </xf>
    <xf numFmtId="0" fontId="39" fillId="34" borderId="12" xfId="0" applyFont="1" applyFill="1" applyBorder="1" applyAlignment="1" applyProtection="1">
      <alignment horizontal="center" vertical="center"/>
      <protection locked="0"/>
    </xf>
    <xf numFmtId="0" fontId="39" fillId="34" borderId="57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68" fillId="34" borderId="70" xfId="57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71" xfId="0" applyBorder="1" applyAlignment="1" applyProtection="1">
      <alignment vertical="top" wrapText="1"/>
      <protection locked="0"/>
    </xf>
    <xf numFmtId="0" fontId="68" fillId="34" borderId="62" xfId="57" applyFont="1" applyFill="1" applyBorder="1" applyAlignment="1" applyProtection="1">
      <alignment horizontal="left" vertical="center" indent="1"/>
      <protection locked="0"/>
    </xf>
    <xf numFmtId="0" fontId="39" fillId="34" borderId="31" xfId="0" applyFont="1" applyFill="1" applyBorder="1" applyAlignment="1" applyProtection="1">
      <alignment horizontal="left" vertical="center" indent="1"/>
      <protection locked="0"/>
    </xf>
    <xf numFmtId="0" fontId="0" fillId="0" borderId="72" xfId="0" applyBorder="1" applyAlignment="1" applyProtection="1">
      <alignment horizontal="left" vertical="center" indent="1"/>
      <protection locked="0"/>
    </xf>
    <xf numFmtId="0" fontId="39" fillId="34" borderId="73" xfId="0" applyFont="1" applyFill="1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39" fillId="34" borderId="74" xfId="0" applyFont="1" applyFill="1" applyBorder="1" applyAlignment="1" applyProtection="1">
      <alignment horizontal="left" vertical="center" indent="1"/>
      <protection locked="0"/>
    </xf>
    <xf numFmtId="0" fontId="39" fillId="34" borderId="75" xfId="0" applyFont="1" applyFill="1" applyBorder="1" applyAlignment="1" applyProtection="1">
      <alignment horizontal="left" vertical="center" indent="1"/>
      <protection locked="0"/>
    </xf>
    <xf numFmtId="0" fontId="0" fillId="0" borderId="76" xfId="0" applyBorder="1" applyAlignment="1" applyProtection="1">
      <alignment horizontal="left" vertical="center" indent="1"/>
      <protection locked="0"/>
    </xf>
    <xf numFmtId="0" fontId="68" fillId="34" borderId="65" xfId="57" applyFont="1" applyFill="1" applyBorder="1" applyAlignment="1" applyProtection="1">
      <alignment horizontal="left" vertical="center" indent="1"/>
      <protection locked="0"/>
    </xf>
    <xf numFmtId="0" fontId="0" fillId="0" borderId="66" xfId="0" applyBorder="1" applyAlignment="1" applyProtection="1">
      <alignment horizontal="left" vertical="center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104" fillId="16" borderId="22" xfId="53" applyFont="1" applyFill="1" applyBorder="1" applyAlignment="1" applyProtection="1">
      <alignment/>
      <protection/>
    </xf>
    <xf numFmtId="0" fontId="104" fillId="16" borderId="23" xfId="53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97" fillId="39" borderId="77" xfId="0" applyFont="1" applyFill="1" applyBorder="1" applyAlignment="1" applyProtection="1">
      <alignment horizontal="left" indent="1"/>
      <protection/>
    </xf>
    <xf numFmtId="0" fontId="97" fillId="39" borderId="78" xfId="0" applyFont="1" applyFill="1" applyBorder="1" applyAlignment="1" applyProtection="1">
      <alignment horizontal="left" indent="1"/>
      <protection/>
    </xf>
    <xf numFmtId="0" fontId="97" fillId="39" borderId="79" xfId="0" applyFont="1" applyFill="1" applyBorder="1" applyAlignment="1" applyProtection="1">
      <alignment horizontal="left" indent="1"/>
      <protection/>
    </xf>
    <xf numFmtId="0" fontId="97" fillId="0" borderId="22" xfId="0" applyFont="1" applyBorder="1" applyAlignment="1" applyProtection="1">
      <alignment horizontal="left" indent="1"/>
      <protection/>
    </xf>
    <xf numFmtId="0" fontId="97" fillId="0" borderId="23" xfId="0" applyFont="1" applyBorder="1" applyAlignment="1" applyProtection="1">
      <alignment horizontal="left" indent="1"/>
      <protection/>
    </xf>
    <xf numFmtId="0" fontId="97" fillId="0" borderId="24" xfId="0" applyFont="1" applyBorder="1" applyAlignment="1" applyProtection="1">
      <alignment horizontal="left" indent="1"/>
      <protection/>
    </xf>
    <xf numFmtId="0" fontId="97" fillId="40" borderId="22" xfId="0" applyFont="1" applyFill="1" applyBorder="1" applyAlignment="1" applyProtection="1">
      <alignment horizontal="left" indent="1"/>
      <protection/>
    </xf>
    <xf numFmtId="0" fontId="97" fillId="40" borderId="23" xfId="0" applyFont="1" applyFill="1" applyBorder="1" applyAlignment="1" applyProtection="1">
      <alignment horizontal="left" indent="1"/>
      <protection/>
    </xf>
    <xf numFmtId="0" fontId="97" fillId="40" borderId="24" xfId="0" applyFont="1" applyFill="1" applyBorder="1" applyAlignment="1" applyProtection="1">
      <alignment horizontal="left" indent="1"/>
      <protection/>
    </xf>
    <xf numFmtId="0" fontId="113" fillId="33" borderId="0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600075</xdr:colOff>
      <xdr:row>5</xdr:row>
      <xdr:rowOff>19050</xdr:rowOff>
    </xdr:to>
    <xdr:pic>
      <xdr:nvPicPr>
        <xdr:cNvPr id="1" name="Image 2" descr="D:\mes documents Henri Chauchet\Fede\FFMN\Logo FFMN\New logo FFMN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238125</xdr:colOff>
      <xdr:row>27</xdr:row>
      <xdr:rowOff>57150</xdr:rowOff>
    </xdr:from>
    <xdr:to>
      <xdr:col>48</xdr:col>
      <xdr:colOff>238125</xdr:colOff>
      <xdr:row>80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5495925"/>
          <a:ext cx="1524000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mr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2" customWidth="1"/>
    <col min="2" max="2" width="13.421875" style="2" customWidth="1"/>
    <col min="3" max="3" width="9.421875" style="2" customWidth="1"/>
    <col min="4" max="5" width="3.28125" style="2" customWidth="1"/>
    <col min="6" max="6" width="8.421875" style="2" customWidth="1"/>
    <col min="7" max="7" width="12.140625" style="2" customWidth="1"/>
    <col min="8" max="9" width="3.28125" style="2" customWidth="1"/>
    <col min="10" max="10" width="8.8515625" style="2" customWidth="1"/>
    <col min="11" max="11" width="3.28125" style="2" customWidth="1"/>
    <col min="12" max="12" width="11.421875" style="2" customWidth="1"/>
    <col min="13" max="13" width="7.140625" style="2" customWidth="1"/>
    <col min="14" max="14" width="5.00390625" style="2" customWidth="1"/>
    <col min="15" max="17" width="11.421875" style="2" customWidth="1"/>
    <col min="18" max="18" width="11.421875" style="2" hidden="1" customWidth="1"/>
    <col min="19" max="16384" width="11.421875" style="2" customWidth="1"/>
  </cols>
  <sheetData>
    <row r="1" spans="1:20" ht="15.75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339" t="s">
        <v>28</v>
      </c>
      <c r="S1" s="20"/>
      <c r="T1" s="20"/>
    </row>
    <row r="2" spans="1:20" ht="26.25" customHeight="1">
      <c r="A2" s="321" t="s">
        <v>34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20"/>
      <c r="R2" s="340"/>
      <c r="S2" s="20"/>
      <c r="T2" s="20"/>
    </row>
    <row r="3" spans="1:20" ht="15" customHeight="1">
      <c r="A3" s="65" t="s">
        <v>1</v>
      </c>
      <c r="B3" s="65"/>
      <c r="C3" s="65"/>
      <c r="D3" s="65"/>
      <c r="E3" s="6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341"/>
      <c r="S3" s="20"/>
      <c r="T3" s="20"/>
    </row>
    <row r="4" spans="1:20" ht="18" customHeight="1">
      <c r="A4" s="323" t="str">
        <f>"COMPTE-RENDU DE COMPETITION FSR.O "&amp;$R$32</f>
        <v>COMPTE-RENDU DE COMPETITION FSR.O 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20"/>
      <c r="R4" s="341"/>
      <c r="S4" s="20"/>
      <c r="T4" s="20"/>
    </row>
    <row r="5" spans="1:20" ht="15" customHeight="1">
      <c r="A5" s="65"/>
      <c r="B5" s="65"/>
      <c r="C5" s="65"/>
      <c r="D5" s="65"/>
      <c r="E5" s="65"/>
      <c r="F5" s="19"/>
      <c r="G5" s="19"/>
      <c r="H5" s="19"/>
      <c r="I5" s="19"/>
      <c r="J5" s="19"/>
      <c r="K5" s="19"/>
      <c r="L5" s="19"/>
      <c r="M5" s="19"/>
      <c r="N5" s="19"/>
      <c r="O5" s="82"/>
      <c r="P5" s="107"/>
      <c r="Q5" s="20"/>
      <c r="R5" s="341"/>
      <c r="S5" s="20"/>
      <c r="T5" s="20"/>
    </row>
    <row r="6" spans="1:20" ht="15" customHeight="1">
      <c r="A6" s="65"/>
      <c r="B6" s="65"/>
      <c r="C6" s="65"/>
      <c r="D6" s="65"/>
      <c r="E6" s="65"/>
      <c r="F6" s="19"/>
      <c r="G6" s="19"/>
      <c r="H6" s="19"/>
      <c r="I6" s="19"/>
      <c r="J6" s="19"/>
      <c r="K6" s="19"/>
      <c r="L6" s="19"/>
      <c r="M6" s="19"/>
      <c r="N6" s="19"/>
      <c r="O6" s="107"/>
      <c r="P6" s="107"/>
      <c r="Q6" s="20"/>
      <c r="R6" s="341"/>
      <c r="S6" s="20"/>
      <c r="T6" s="20"/>
    </row>
    <row r="7" spans="1:20" s="1" customFormat="1" ht="15" customHeight="1">
      <c r="A7" s="26" t="s">
        <v>536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3"/>
      <c r="M7" s="23"/>
      <c r="N7" s="23"/>
      <c r="O7" s="107"/>
      <c r="P7" s="107"/>
      <c r="Q7" s="23"/>
      <c r="R7" s="24"/>
      <c r="S7" s="23"/>
      <c r="T7" s="23"/>
    </row>
    <row r="8" spans="1:20" s="1" customFormat="1" ht="12" customHeight="1">
      <c r="A8" s="66" t="s">
        <v>537</v>
      </c>
      <c r="B8" s="66"/>
      <c r="C8" s="66"/>
      <c r="D8" s="66"/>
      <c r="E8" s="66"/>
      <c r="F8" s="25"/>
      <c r="G8" s="25"/>
      <c r="H8" s="25"/>
      <c r="I8" s="26"/>
      <c r="J8" s="26"/>
      <c r="K8" s="26"/>
      <c r="L8" s="26"/>
      <c r="M8" s="26"/>
      <c r="N8" s="26"/>
      <c r="O8" s="23"/>
      <c r="P8" s="23"/>
      <c r="Q8" s="23"/>
      <c r="R8" s="24"/>
      <c r="S8" s="23"/>
      <c r="T8" s="23"/>
    </row>
    <row r="9" spans="1:20" s="1" customFormat="1" ht="12" customHeight="1">
      <c r="A9" s="66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23"/>
      <c r="R9" s="24"/>
      <c r="S9" s="23"/>
      <c r="T9" s="63"/>
    </row>
    <row r="10" spans="1:20" s="1" customFormat="1" ht="12" customHeight="1">
      <c r="A10" s="266" t="s">
        <v>538</v>
      </c>
      <c r="B10" s="27"/>
      <c r="C10" s="27"/>
      <c r="D10" s="27"/>
      <c r="E10" s="27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3"/>
      <c r="T10" s="23"/>
    </row>
    <row r="11" spans="1:20" s="1" customFormat="1" ht="12" customHeight="1">
      <c r="A11" s="26"/>
      <c r="B11" s="26"/>
      <c r="C11" s="26"/>
      <c r="D11" s="26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3"/>
      <c r="T11" s="23"/>
    </row>
    <row r="12" spans="1:20" s="1" customFormat="1" ht="12" customHeight="1">
      <c r="A12" s="268" t="s">
        <v>539</v>
      </c>
      <c r="B12" s="269" t="s">
        <v>540</v>
      </c>
      <c r="C12" s="26"/>
      <c r="D12" s="26"/>
      <c r="E12" s="26"/>
      <c r="F12" s="26"/>
      <c r="G12" s="26"/>
      <c r="H12" s="26"/>
      <c r="I12" s="26"/>
      <c r="J12" s="26"/>
      <c r="K12" s="26"/>
      <c r="L12" s="23"/>
      <c r="M12" s="23"/>
      <c r="N12" s="23"/>
      <c r="O12" s="23"/>
      <c r="P12" s="23"/>
      <c r="Q12" s="23"/>
      <c r="R12" s="24"/>
      <c r="S12" s="23"/>
      <c r="T12" s="23"/>
    </row>
    <row r="13" spans="1:20" s="1" customFormat="1" ht="19.5" customHeight="1">
      <c r="A13" s="28"/>
      <c r="B13" s="29"/>
      <c r="C13" s="29"/>
      <c r="D13" s="29"/>
      <c r="E13" s="29"/>
      <c r="F13" s="30"/>
      <c r="G13" s="30"/>
      <c r="H13" s="31"/>
      <c r="I13" s="26"/>
      <c r="J13" s="26"/>
      <c r="K13" s="26"/>
      <c r="L13" s="23"/>
      <c r="M13" s="23"/>
      <c r="N13" s="23"/>
      <c r="O13" s="23"/>
      <c r="P13" s="23"/>
      <c r="Q13" s="23"/>
      <c r="R13" s="24"/>
      <c r="S13" s="23"/>
      <c r="T13" s="23"/>
    </row>
    <row r="14" spans="1:20" s="1" customFormat="1" ht="19.5" customHeight="1">
      <c r="A14" s="71" t="s">
        <v>2</v>
      </c>
      <c r="B14" s="96"/>
      <c r="C14" s="96"/>
      <c r="D14" s="96"/>
      <c r="E14" s="96"/>
      <c r="F14" s="96"/>
      <c r="G14" s="96"/>
      <c r="H14" s="96"/>
      <c r="I14" s="96"/>
      <c r="J14" s="96"/>
      <c r="K14" s="105"/>
      <c r="L14" s="95" t="s">
        <v>35</v>
      </c>
      <c r="M14" s="95"/>
      <c r="N14" s="95"/>
      <c r="O14" s="83"/>
      <c r="P14" s="83"/>
      <c r="Q14" s="103"/>
      <c r="R14" s="73"/>
      <c r="S14" s="23"/>
      <c r="T14" s="23"/>
    </row>
    <row r="15" spans="1:20" s="1" customFormat="1" ht="19.5" customHeight="1">
      <c r="A15" s="310" t="s">
        <v>3</v>
      </c>
      <c r="B15" s="303"/>
      <c r="C15" s="330"/>
      <c r="D15" s="331"/>
      <c r="E15" s="331"/>
      <c r="F15" s="331"/>
      <c r="G15" s="331"/>
      <c r="H15" s="331"/>
      <c r="I15" s="331"/>
      <c r="J15" s="332"/>
      <c r="K15" s="97"/>
      <c r="L15" s="328" t="s">
        <v>46</v>
      </c>
      <c r="M15" s="329"/>
      <c r="N15" s="319" t="s">
        <v>69</v>
      </c>
      <c r="O15" s="320"/>
      <c r="P15" s="320"/>
      <c r="Q15" s="104"/>
      <c r="R15" s="74"/>
      <c r="S15" s="23"/>
      <c r="T15" s="23"/>
    </row>
    <row r="16" spans="1:20" s="1" customFormat="1" ht="19.5" customHeight="1">
      <c r="A16" s="343" t="s">
        <v>4</v>
      </c>
      <c r="B16" s="344"/>
      <c r="C16" s="367"/>
      <c r="D16" s="368"/>
      <c r="E16" s="368"/>
      <c r="F16" s="368"/>
      <c r="G16" s="368"/>
      <c r="H16" s="368"/>
      <c r="I16" s="368"/>
      <c r="J16" s="369"/>
      <c r="K16" s="97"/>
      <c r="L16" s="328" t="s">
        <v>47</v>
      </c>
      <c r="M16" s="329"/>
      <c r="N16" s="319" t="s">
        <v>70</v>
      </c>
      <c r="O16" s="320"/>
      <c r="P16" s="320"/>
      <c r="Q16" s="104"/>
      <c r="R16" s="74"/>
      <c r="S16" s="23"/>
      <c r="T16" s="23"/>
    </row>
    <row r="17" spans="1:20" s="1" customFormat="1" ht="19.5" customHeight="1">
      <c r="A17" s="345"/>
      <c r="B17" s="346"/>
      <c r="C17" s="370"/>
      <c r="D17" s="283"/>
      <c r="E17" s="283"/>
      <c r="F17" s="283"/>
      <c r="G17" s="283"/>
      <c r="H17" s="283"/>
      <c r="I17" s="283"/>
      <c r="J17" s="284"/>
      <c r="K17" s="97"/>
      <c r="L17" s="328" t="s">
        <v>48</v>
      </c>
      <c r="M17" s="329"/>
      <c r="N17" s="319" t="s">
        <v>71</v>
      </c>
      <c r="O17" s="320"/>
      <c r="P17" s="320"/>
      <c r="Q17" s="104"/>
      <c r="R17" s="74"/>
      <c r="S17" s="23"/>
      <c r="T17" s="23"/>
    </row>
    <row r="18" spans="1:20" s="1" customFormat="1" ht="19.5" customHeight="1">
      <c r="A18" s="345"/>
      <c r="B18" s="346"/>
      <c r="C18" s="370"/>
      <c r="D18" s="283"/>
      <c r="E18" s="283"/>
      <c r="F18" s="283"/>
      <c r="G18" s="283"/>
      <c r="H18" s="283"/>
      <c r="I18" s="283"/>
      <c r="J18" s="284"/>
      <c r="K18" s="97"/>
      <c r="L18" s="328" t="s">
        <v>49</v>
      </c>
      <c r="M18" s="329"/>
      <c r="N18" s="319" t="s">
        <v>72</v>
      </c>
      <c r="O18" s="320"/>
      <c r="P18" s="320"/>
      <c r="Q18" s="104"/>
      <c r="R18" s="74"/>
      <c r="S18" s="23"/>
      <c r="T18" s="23"/>
    </row>
    <row r="19" spans="1:20" s="1" customFormat="1" ht="19.5" customHeight="1">
      <c r="A19" s="347"/>
      <c r="B19" s="348"/>
      <c r="C19" s="371"/>
      <c r="D19" s="286"/>
      <c r="E19" s="286"/>
      <c r="F19" s="286"/>
      <c r="G19" s="286"/>
      <c r="H19" s="286"/>
      <c r="I19" s="286"/>
      <c r="J19" s="287"/>
      <c r="K19" s="97"/>
      <c r="L19" s="42"/>
      <c r="M19" s="42"/>
      <c r="N19" s="42"/>
      <c r="O19" s="42"/>
      <c r="P19" s="42"/>
      <c r="Q19" s="23"/>
      <c r="R19" s="24"/>
      <c r="S19" s="23"/>
      <c r="T19" s="23"/>
    </row>
    <row r="20" spans="1:20" s="1" customFormat="1" ht="19.5" customHeight="1">
      <c r="A20" s="310" t="s">
        <v>5</v>
      </c>
      <c r="B20" s="303"/>
      <c r="C20" s="325"/>
      <c r="D20" s="326"/>
      <c r="E20" s="326"/>
      <c r="F20" s="326"/>
      <c r="G20" s="326"/>
      <c r="H20" s="326"/>
      <c r="I20" s="326"/>
      <c r="J20" s="327"/>
      <c r="K20" s="97"/>
      <c r="L20" s="102" t="s">
        <v>23</v>
      </c>
      <c r="M20" s="42"/>
      <c r="N20" s="42"/>
      <c r="O20" s="42"/>
      <c r="P20" s="42"/>
      <c r="Q20" s="23"/>
      <c r="R20" s="24"/>
      <c r="S20" s="23"/>
      <c r="T20" s="23"/>
    </row>
    <row r="21" spans="1:20" s="3" customFormat="1" ht="19.5" customHeight="1">
      <c r="A21" s="29"/>
      <c r="B21" s="29"/>
      <c r="C21" s="29"/>
      <c r="D21" s="29"/>
      <c r="E21" s="29"/>
      <c r="F21" s="29"/>
      <c r="G21" s="29"/>
      <c r="H21" s="32"/>
      <c r="I21" s="29"/>
      <c r="J21" s="33"/>
      <c r="K21" s="33"/>
      <c r="L21" s="89" t="s">
        <v>14</v>
      </c>
      <c r="M21" s="349" t="s">
        <v>15</v>
      </c>
      <c r="N21" s="350"/>
      <c r="O21" s="98" t="s">
        <v>16</v>
      </c>
      <c r="P21" s="90" t="s">
        <v>22</v>
      </c>
      <c r="Q21" s="34"/>
      <c r="R21" s="35"/>
      <c r="S21" s="34"/>
      <c r="T21" s="34"/>
    </row>
    <row r="22" spans="1:20" s="3" customFormat="1" ht="19.5" customHeight="1">
      <c r="A22" s="272" t="s">
        <v>74</v>
      </c>
      <c r="B22" s="342"/>
      <c r="C22" s="342"/>
      <c r="D22" s="342"/>
      <c r="E22" s="342"/>
      <c r="F22" s="342"/>
      <c r="G22" s="342"/>
      <c r="H22" s="342"/>
      <c r="I22" s="32"/>
      <c r="J22" s="102"/>
      <c r="K22" s="102"/>
      <c r="L22" s="141">
        <f>IF(P22&lt;&gt;"",P22-M22,"")</f>
      </c>
      <c r="M22" s="351">
        <f>IF(P22&lt;&gt;"",COUNTIF('Fiche résultats'!E5:E20,"J"),"")</f>
      </c>
      <c r="N22" s="352"/>
      <c r="O22" s="99"/>
      <c r="P22" s="91">
        <f>IF($R$32&lt;&gt;"",'Fiche résultats'!G25,"")</f>
      </c>
      <c r="Q22" s="34"/>
      <c r="R22" s="35"/>
      <c r="S22" s="34"/>
      <c r="T22" s="34"/>
    </row>
    <row r="23" spans="1:20" ht="19.5" customHeight="1">
      <c r="A23" s="310" t="s">
        <v>7</v>
      </c>
      <c r="B23" s="311"/>
      <c r="C23" s="306"/>
      <c r="D23" s="307"/>
      <c r="E23" s="307"/>
      <c r="F23" s="307"/>
      <c r="G23" s="307"/>
      <c r="H23" s="317"/>
      <c r="I23" s="67"/>
      <c r="J23" s="77"/>
      <c r="K23" s="77"/>
      <c r="L23" s="100"/>
      <c r="M23" s="100"/>
      <c r="N23" s="100"/>
      <c r="O23" s="353"/>
      <c r="P23" s="354"/>
      <c r="Q23" s="20"/>
      <c r="R23" s="17"/>
      <c r="S23" s="20"/>
      <c r="T23" s="20"/>
    </row>
    <row r="24" spans="1:20" ht="19.5" customHeight="1">
      <c r="A24" s="310" t="s">
        <v>8</v>
      </c>
      <c r="B24" s="311"/>
      <c r="C24" s="314"/>
      <c r="D24" s="315"/>
      <c r="E24" s="315"/>
      <c r="F24" s="315"/>
      <c r="G24" s="315"/>
      <c r="H24" s="316"/>
      <c r="I24" s="68"/>
      <c r="J24" s="272" t="s">
        <v>6</v>
      </c>
      <c r="K24" s="273"/>
      <c r="L24" s="273"/>
      <c r="M24" s="273"/>
      <c r="N24" s="273"/>
      <c r="O24" s="273"/>
      <c r="P24" s="273"/>
      <c r="Q24" s="20"/>
      <c r="R24" s="17"/>
      <c r="S24" s="20"/>
      <c r="T24" s="20"/>
    </row>
    <row r="25" spans="1:20" ht="19.5" customHeight="1">
      <c r="A25" s="310" t="s">
        <v>75</v>
      </c>
      <c r="B25" s="311"/>
      <c r="C25" s="306"/>
      <c r="D25" s="307"/>
      <c r="E25" s="307"/>
      <c r="F25" s="307"/>
      <c r="G25" s="307"/>
      <c r="H25" s="317"/>
      <c r="I25" s="69"/>
      <c r="J25" s="318" t="s">
        <v>29</v>
      </c>
      <c r="K25" s="318"/>
      <c r="L25" s="86" t="s">
        <v>30</v>
      </c>
      <c r="M25" s="312" t="s">
        <v>31</v>
      </c>
      <c r="N25" s="313"/>
      <c r="O25" s="86" t="s">
        <v>32</v>
      </c>
      <c r="P25" s="86" t="s">
        <v>33</v>
      </c>
      <c r="Q25" s="20"/>
      <c r="R25" s="17"/>
      <c r="S25" s="20"/>
      <c r="T25" s="20"/>
    </row>
    <row r="26" spans="1:20" ht="19.5" customHeight="1">
      <c r="A26" s="310" t="s">
        <v>10</v>
      </c>
      <c r="B26" s="311"/>
      <c r="C26" s="306"/>
      <c r="D26" s="307"/>
      <c r="E26" s="307"/>
      <c r="F26" s="307"/>
      <c r="G26" s="308"/>
      <c r="H26" s="309"/>
      <c r="I26" s="65"/>
      <c r="J26" s="304"/>
      <c r="K26" s="305"/>
      <c r="L26" s="87"/>
      <c r="M26" s="295"/>
      <c r="N26" s="296"/>
      <c r="O26" s="88"/>
      <c r="P26" s="142"/>
      <c r="Q26" s="5"/>
      <c r="R26" s="17"/>
      <c r="S26" s="20"/>
      <c r="T26" s="20"/>
    </row>
    <row r="27" spans="1:20" ht="19.5" customHeight="1">
      <c r="A27" s="288" t="s">
        <v>76</v>
      </c>
      <c r="B27" s="289"/>
      <c r="C27" s="301" t="s">
        <v>26</v>
      </c>
      <c r="D27" s="302"/>
      <c r="E27" s="302"/>
      <c r="F27" s="302"/>
      <c r="G27" s="303"/>
      <c r="H27" s="81"/>
      <c r="I27" s="65"/>
      <c r="J27" s="75"/>
      <c r="K27" s="75"/>
      <c r="L27" s="76"/>
      <c r="M27" s="76"/>
      <c r="N27" s="76"/>
      <c r="O27" s="8"/>
      <c r="P27" s="76"/>
      <c r="Q27" s="5"/>
      <c r="R27" s="17"/>
      <c r="S27" s="20"/>
      <c r="T27" s="20"/>
    </row>
    <row r="28" spans="1:20" ht="19.5" customHeight="1">
      <c r="A28" s="290"/>
      <c r="B28" s="291"/>
      <c r="C28" s="301" t="s">
        <v>13</v>
      </c>
      <c r="D28" s="302"/>
      <c r="E28" s="302"/>
      <c r="F28" s="302"/>
      <c r="G28" s="303"/>
      <c r="H28" s="94"/>
      <c r="I28" s="65"/>
      <c r="J28" s="75"/>
      <c r="K28" s="75"/>
      <c r="L28" s="76"/>
      <c r="M28" s="76"/>
      <c r="N28" s="76"/>
      <c r="O28" s="8"/>
      <c r="P28" s="76"/>
      <c r="Q28" s="5"/>
      <c r="R28" s="17"/>
      <c r="S28" s="20"/>
      <c r="T28" s="20"/>
    </row>
    <row r="29" spans="1:20" ht="19.5" customHeight="1">
      <c r="A29" s="292"/>
      <c r="B29" s="291"/>
      <c r="C29" s="301" t="s">
        <v>50</v>
      </c>
      <c r="D29" s="302"/>
      <c r="E29" s="302"/>
      <c r="F29" s="302"/>
      <c r="G29" s="303"/>
      <c r="H29" s="94"/>
      <c r="I29" s="65"/>
      <c r="J29" s="272" t="s">
        <v>9</v>
      </c>
      <c r="K29" s="273"/>
      <c r="L29" s="273"/>
      <c r="M29" s="273"/>
      <c r="N29" s="273"/>
      <c r="O29" s="273"/>
      <c r="P29" s="78"/>
      <c r="Q29" s="5"/>
      <c r="R29" s="17"/>
      <c r="S29" s="20"/>
      <c r="T29" s="20"/>
    </row>
    <row r="30" spans="1:20" ht="19.5" customHeight="1">
      <c r="A30" s="293"/>
      <c r="B30" s="294"/>
      <c r="C30" s="301" t="s">
        <v>24</v>
      </c>
      <c r="D30" s="302"/>
      <c r="E30" s="302"/>
      <c r="F30" s="302"/>
      <c r="G30" s="303"/>
      <c r="H30" s="94"/>
      <c r="I30" s="65"/>
      <c r="J30" s="297" t="s">
        <v>11</v>
      </c>
      <c r="K30" s="298"/>
      <c r="L30" s="81"/>
      <c r="M30" s="274" t="s">
        <v>12</v>
      </c>
      <c r="N30" s="275"/>
      <c r="O30" s="92"/>
      <c r="P30" s="79"/>
      <c r="Q30" s="5"/>
      <c r="R30" s="17"/>
      <c r="S30" s="20"/>
      <c r="T30" s="20"/>
    </row>
    <row r="31" spans="1:20" ht="19.5" customHeight="1">
      <c r="A31" s="37"/>
      <c r="B31" s="100"/>
      <c r="C31" s="100"/>
      <c r="D31" s="100"/>
      <c r="E31" s="100"/>
      <c r="F31" s="38"/>
      <c r="G31" s="38"/>
      <c r="H31" s="39"/>
      <c r="I31" s="65"/>
      <c r="J31" s="80"/>
      <c r="K31" s="80"/>
      <c r="L31" s="80"/>
      <c r="M31" s="80"/>
      <c r="N31" s="80"/>
      <c r="O31" s="80"/>
      <c r="P31" s="80"/>
      <c r="Q31" s="5"/>
      <c r="R31" s="17"/>
      <c r="S31" s="20"/>
      <c r="T31" s="20"/>
    </row>
    <row r="32" spans="1:20" ht="19.5" customHeight="1">
      <c r="A32" s="299" t="s">
        <v>27</v>
      </c>
      <c r="B32" s="277"/>
      <c r="C32" s="277"/>
      <c r="D32" s="300"/>
      <c r="E32" s="33"/>
      <c r="F32" s="276" t="s">
        <v>18</v>
      </c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40"/>
      <c r="R32" s="64">
        <f>IF(COUNTA($D$33:$D$36)=0,"",IF(COUNTA($D$33:$D$36)=1,INDEX($A$33:$A$36,SUM($R$33:$R$36),1),"FAUX"))</f>
      </c>
      <c r="S32" s="20"/>
      <c r="T32" s="20"/>
    </row>
    <row r="33" spans="1:20" ht="19.5" customHeight="1">
      <c r="A33" s="72">
        <v>3.5</v>
      </c>
      <c r="B33" s="270"/>
      <c r="C33" s="271"/>
      <c r="D33" s="81"/>
      <c r="E33" s="38"/>
      <c r="F33" s="278"/>
      <c r="G33" s="279"/>
      <c r="H33" s="280"/>
      <c r="I33" s="280"/>
      <c r="J33" s="280"/>
      <c r="K33" s="280"/>
      <c r="L33" s="280"/>
      <c r="M33" s="280"/>
      <c r="N33" s="280"/>
      <c r="O33" s="280"/>
      <c r="P33" s="281"/>
      <c r="Q33" s="41"/>
      <c r="R33" s="64">
        <f>IF(D33&lt;&gt;"",ROW(D33)-ROW(R$32),"")</f>
      </c>
      <c r="S33" s="20"/>
      <c r="T33" s="20"/>
    </row>
    <row r="34" spans="1:20" ht="19.5" customHeight="1">
      <c r="A34" s="85">
        <v>7.5</v>
      </c>
      <c r="B34" s="270"/>
      <c r="C34" s="271"/>
      <c r="D34" s="81"/>
      <c r="E34" s="100"/>
      <c r="F34" s="282"/>
      <c r="G34" s="283"/>
      <c r="H34" s="283"/>
      <c r="I34" s="283"/>
      <c r="J34" s="283"/>
      <c r="K34" s="283"/>
      <c r="L34" s="283"/>
      <c r="M34" s="283"/>
      <c r="N34" s="283"/>
      <c r="O34" s="283"/>
      <c r="P34" s="284"/>
      <c r="Q34" s="41"/>
      <c r="R34" s="64">
        <f>IF(D34&lt;&gt;"",ROW(D34)-ROW(R$32),"")</f>
      </c>
      <c r="S34" s="20"/>
      <c r="T34" s="20"/>
    </row>
    <row r="35" spans="1:20" ht="19.5" customHeight="1">
      <c r="A35" s="72">
        <v>15</v>
      </c>
      <c r="B35" s="270"/>
      <c r="C35" s="271"/>
      <c r="D35" s="81"/>
      <c r="E35" s="100"/>
      <c r="F35" s="282"/>
      <c r="G35" s="283"/>
      <c r="H35" s="283"/>
      <c r="I35" s="283"/>
      <c r="J35" s="283"/>
      <c r="K35" s="283"/>
      <c r="L35" s="283"/>
      <c r="M35" s="283"/>
      <c r="N35" s="283"/>
      <c r="O35" s="283"/>
      <c r="P35" s="284"/>
      <c r="Q35" s="41"/>
      <c r="R35" s="64">
        <f>IF(D35&lt;&gt;"",ROW(D35)-ROW(R$32),"")</f>
      </c>
      <c r="S35" s="20"/>
      <c r="T35" s="20"/>
    </row>
    <row r="36" spans="1:20" ht="19.5" customHeight="1">
      <c r="A36" s="72">
        <v>27</v>
      </c>
      <c r="B36" s="270"/>
      <c r="C36" s="271"/>
      <c r="D36" s="81"/>
      <c r="E36" s="100"/>
      <c r="F36" s="285"/>
      <c r="G36" s="286"/>
      <c r="H36" s="286"/>
      <c r="I36" s="286"/>
      <c r="J36" s="286"/>
      <c r="K36" s="286"/>
      <c r="L36" s="286"/>
      <c r="M36" s="286"/>
      <c r="N36" s="286"/>
      <c r="O36" s="286"/>
      <c r="P36" s="287"/>
      <c r="Q36" s="41"/>
      <c r="R36" s="64">
        <f>IF(D36&lt;&gt;"",ROW(D36)-ROW(R$32),"")</f>
      </c>
      <c r="S36" s="20"/>
      <c r="T36" s="20"/>
    </row>
    <row r="37" spans="1:20" ht="19.5" customHeight="1">
      <c r="A37" s="33"/>
      <c r="B37" s="45"/>
      <c r="C37" s="45"/>
      <c r="D37" s="45"/>
      <c r="E37" s="45"/>
      <c r="F37" s="32"/>
      <c r="G37" s="32"/>
      <c r="H37" s="32"/>
      <c r="I37" s="44"/>
      <c r="J37" s="44"/>
      <c r="K37" s="44"/>
      <c r="L37" s="44"/>
      <c r="M37" s="44"/>
      <c r="N37" s="44"/>
      <c r="O37" s="43"/>
      <c r="P37" s="69"/>
      <c r="Q37" s="46"/>
      <c r="R37" s="17"/>
      <c r="S37" s="20"/>
      <c r="T37" s="20"/>
    </row>
    <row r="38" spans="1:20" ht="19.5" customHeight="1">
      <c r="A38" s="102" t="s">
        <v>17</v>
      </c>
      <c r="B38" s="83"/>
      <c r="C38" s="84"/>
      <c r="D38" s="84"/>
      <c r="E38" s="84"/>
      <c r="F38" s="84"/>
      <c r="G38" s="100"/>
      <c r="H38" s="100"/>
      <c r="I38" s="29"/>
      <c r="J38" s="105" t="s">
        <v>25</v>
      </c>
      <c r="K38" s="105"/>
      <c r="L38" s="103"/>
      <c r="M38" s="103"/>
      <c r="N38" s="103"/>
      <c r="O38" s="103"/>
      <c r="P38" s="103"/>
      <c r="Q38" s="46"/>
      <c r="R38" s="17"/>
      <c r="S38" s="20"/>
      <c r="T38" s="20"/>
    </row>
    <row r="39" spans="1:20" ht="19.5" customHeight="1">
      <c r="A39" s="343" t="s">
        <v>20</v>
      </c>
      <c r="B39" s="289"/>
      <c r="C39" s="325"/>
      <c r="D39" s="326"/>
      <c r="E39" s="326"/>
      <c r="F39" s="326"/>
      <c r="G39" s="355" t="s">
        <v>36</v>
      </c>
      <c r="H39" s="356"/>
      <c r="I39" s="70"/>
      <c r="J39" s="357"/>
      <c r="K39" s="358"/>
      <c r="L39" s="358"/>
      <c r="M39" s="358"/>
      <c r="N39" s="358"/>
      <c r="O39" s="358"/>
      <c r="P39" s="359"/>
      <c r="Q39" s="46"/>
      <c r="R39" s="17"/>
      <c r="S39" s="20"/>
      <c r="T39" s="20"/>
    </row>
    <row r="40" spans="1:20" ht="19.5" customHeight="1">
      <c r="A40" s="343" t="s">
        <v>19</v>
      </c>
      <c r="B40" s="289"/>
      <c r="C40" s="372"/>
      <c r="D40" s="334"/>
      <c r="E40" s="334"/>
      <c r="F40" s="335"/>
      <c r="G40" s="373"/>
      <c r="H40" s="374"/>
      <c r="I40" s="70"/>
      <c r="J40" s="360"/>
      <c r="K40" s="361"/>
      <c r="L40" s="361"/>
      <c r="M40" s="361"/>
      <c r="N40" s="361"/>
      <c r="O40" s="361"/>
      <c r="P40" s="362"/>
      <c r="Q40" s="46"/>
      <c r="R40" s="17"/>
      <c r="S40" s="20"/>
      <c r="T40" s="20"/>
    </row>
    <row r="41" spans="1:20" ht="19.5" customHeight="1">
      <c r="A41" s="292"/>
      <c r="B41" s="291"/>
      <c r="C41" s="380"/>
      <c r="D41" s="381"/>
      <c r="E41" s="381"/>
      <c r="F41" s="382"/>
      <c r="G41" s="336"/>
      <c r="H41" s="366"/>
      <c r="I41" s="70"/>
      <c r="J41" s="360"/>
      <c r="K41" s="361"/>
      <c r="L41" s="361"/>
      <c r="M41" s="361"/>
      <c r="N41" s="361"/>
      <c r="O41" s="361"/>
      <c r="P41" s="362"/>
      <c r="Q41" s="46"/>
      <c r="R41" s="17"/>
      <c r="S41" s="20"/>
      <c r="T41" s="20"/>
    </row>
    <row r="42" spans="1:20" ht="19.5" customHeight="1">
      <c r="A42" s="292"/>
      <c r="B42" s="291"/>
      <c r="C42" s="380"/>
      <c r="D42" s="381"/>
      <c r="E42" s="381"/>
      <c r="F42" s="382"/>
      <c r="G42" s="336"/>
      <c r="H42" s="366"/>
      <c r="I42" s="70"/>
      <c r="J42" s="360"/>
      <c r="K42" s="361"/>
      <c r="L42" s="361"/>
      <c r="M42" s="361"/>
      <c r="N42" s="361"/>
      <c r="O42" s="361"/>
      <c r="P42" s="362"/>
      <c r="Q42" s="46"/>
      <c r="R42" s="17"/>
      <c r="S42" s="20"/>
      <c r="T42" s="20"/>
    </row>
    <row r="43" spans="1:20" ht="19.5" customHeight="1">
      <c r="A43" s="292"/>
      <c r="B43" s="291"/>
      <c r="C43" s="380"/>
      <c r="D43" s="381"/>
      <c r="E43" s="381"/>
      <c r="F43" s="382"/>
      <c r="G43" s="336"/>
      <c r="H43" s="366"/>
      <c r="I43" s="70"/>
      <c r="J43" s="360"/>
      <c r="K43" s="361"/>
      <c r="L43" s="361"/>
      <c r="M43" s="361"/>
      <c r="N43" s="361"/>
      <c r="O43" s="361"/>
      <c r="P43" s="362"/>
      <c r="Q43" s="46"/>
      <c r="R43" s="17"/>
      <c r="S43" s="20"/>
      <c r="T43" s="20"/>
    </row>
    <row r="44" spans="1:20" ht="19.5" customHeight="1">
      <c r="A44" s="292"/>
      <c r="B44" s="291"/>
      <c r="C44" s="380"/>
      <c r="D44" s="381"/>
      <c r="E44" s="381"/>
      <c r="F44" s="382"/>
      <c r="G44" s="336"/>
      <c r="H44" s="366"/>
      <c r="I44" s="70"/>
      <c r="J44" s="360"/>
      <c r="K44" s="361"/>
      <c r="L44" s="361"/>
      <c r="M44" s="361"/>
      <c r="N44" s="361"/>
      <c r="O44" s="361"/>
      <c r="P44" s="362"/>
      <c r="Q44" s="46"/>
      <c r="R44" s="17"/>
      <c r="S44" s="20"/>
      <c r="T44" s="20"/>
    </row>
    <row r="45" spans="1:20" ht="19.5" customHeight="1">
      <c r="A45" s="293"/>
      <c r="B45" s="294"/>
      <c r="C45" s="375"/>
      <c r="D45" s="377"/>
      <c r="E45" s="377"/>
      <c r="F45" s="378"/>
      <c r="G45" s="375"/>
      <c r="H45" s="376"/>
      <c r="I45" s="70"/>
      <c r="J45" s="360"/>
      <c r="K45" s="361"/>
      <c r="L45" s="361"/>
      <c r="M45" s="361"/>
      <c r="N45" s="361"/>
      <c r="O45" s="361"/>
      <c r="P45" s="362"/>
      <c r="Q45" s="46"/>
      <c r="R45" s="17"/>
      <c r="S45" s="20"/>
      <c r="T45" s="20"/>
    </row>
    <row r="46" spans="1:20" ht="19.5" customHeight="1">
      <c r="A46" s="288" t="s">
        <v>21</v>
      </c>
      <c r="B46" s="289"/>
      <c r="C46" s="333"/>
      <c r="D46" s="334"/>
      <c r="E46" s="334"/>
      <c r="F46" s="335"/>
      <c r="G46" s="333"/>
      <c r="H46" s="379"/>
      <c r="I46" s="70"/>
      <c r="J46" s="360"/>
      <c r="K46" s="361"/>
      <c r="L46" s="361"/>
      <c r="M46" s="361"/>
      <c r="N46" s="361"/>
      <c r="O46" s="361"/>
      <c r="P46" s="362"/>
      <c r="Q46" s="46"/>
      <c r="R46" s="17"/>
      <c r="S46" s="20"/>
      <c r="T46" s="20"/>
    </row>
    <row r="47" spans="1:20" ht="19.5" customHeight="1">
      <c r="A47" s="292"/>
      <c r="B47" s="291"/>
      <c r="C47" s="336"/>
      <c r="D47" s="337"/>
      <c r="E47" s="337"/>
      <c r="F47" s="338"/>
      <c r="G47" s="336"/>
      <c r="H47" s="366"/>
      <c r="I47" s="70"/>
      <c r="J47" s="360"/>
      <c r="K47" s="361"/>
      <c r="L47" s="361"/>
      <c r="M47" s="361"/>
      <c r="N47" s="361"/>
      <c r="O47" s="361"/>
      <c r="P47" s="362"/>
      <c r="Q47" s="46"/>
      <c r="R47" s="17"/>
      <c r="S47" s="20"/>
      <c r="T47" s="20"/>
    </row>
    <row r="48" spans="1:20" ht="19.5" customHeight="1">
      <c r="A48" s="293"/>
      <c r="B48" s="294"/>
      <c r="C48" s="375"/>
      <c r="D48" s="377"/>
      <c r="E48" s="377"/>
      <c r="F48" s="378"/>
      <c r="G48" s="375"/>
      <c r="H48" s="376"/>
      <c r="I48" s="70"/>
      <c r="J48" s="363"/>
      <c r="K48" s="364"/>
      <c r="L48" s="364"/>
      <c r="M48" s="364"/>
      <c r="N48" s="364"/>
      <c r="O48" s="364"/>
      <c r="P48" s="365"/>
      <c r="Q48" s="46"/>
      <c r="R48" s="17"/>
      <c r="S48" s="20"/>
      <c r="T48" s="20"/>
    </row>
    <row r="49" spans="1:20" ht="19.5" customHeight="1">
      <c r="A49" s="47"/>
      <c r="B49" s="37"/>
      <c r="C49" s="33"/>
      <c r="D49" s="33"/>
      <c r="E49" s="33"/>
      <c r="F49" s="48"/>
      <c r="G49" s="48"/>
      <c r="H49" s="49"/>
      <c r="I49" s="29"/>
      <c r="J49" s="31"/>
      <c r="K49" s="31"/>
      <c r="L49" s="31"/>
      <c r="M49" s="31"/>
      <c r="N49" s="31"/>
      <c r="O49" s="36"/>
      <c r="P49" s="36"/>
      <c r="Q49" s="20"/>
      <c r="R49" s="20"/>
      <c r="S49" s="20"/>
      <c r="T49" s="20"/>
    </row>
    <row r="50" spans="1:20" s="16" customFormat="1" ht="19.5" customHeight="1">
      <c r="A50" s="50"/>
      <c r="B50" s="50"/>
      <c r="C50" s="51"/>
      <c r="D50" s="51"/>
      <c r="E50" s="51"/>
      <c r="F50" s="52"/>
      <c r="G50" s="52"/>
      <c r="H50" s="53"/>
      <c r="I50" s="55"/>
      <c r="J50" s="54"/>
      <c r="K50" s="54"/>
      <c r="L50" s="54"/>
      <c r="M50" s="54"/>
      <c r="N50" s="54"/>
      <c r="O50" s="56"/>
      <c r="P50" s="56"/>
      <c r="Q50" s="50"/>
      <c r="R50" s="50"/>
      <c r="S50" s="50"/>
      <c r="T50" s="50"/>
    </row>
    <row r="51" spans="1:20" s="16" customFormat="1" ht="19.5" customHeight="1">
      <c r="A51" s="57"/>
      <c r="B51" s="57"/>
      <c r="C51" s="58"/>
      <c r="D51" s="58"/>
      <c r="E51" s="58"/>
      <c r="F51" s="58"/>
      <c r="G51" s="58"/>
      <c r="H51" s="58"/>
      <c r="I51" s="58"/>
      <c r="J51" s="59"/>
      <c r="K51" s="59"/>
      <c r="L51" s="59"/>
      <c r="M51" s="59"/>
      <c r="N51" s="59"/>
      <c r="O51" s="56"/>
      <c r="P51" s="56"/>
      <c r="Q51" s="50"/>
      <c r="R51" s="50"/>
      <c r="S51" s="50"/>
      <c r="T51" s="50"/>
    </row>
    <row r="52" spans="1:20" ht="19.5" customHeight="1">
      <c r="A52" s="38"/>
      <c r="B52" s="38"/>
      <c r="C52" s="38"/>
      <c r="D52" s="38"/>
      <c r="E52" s="38"/>
      <c r="F52" s="60"/>
      <c r="G52" s="60"/>
      <c r="H52" s="60"/>
      <c r="I52" s="42"/>
      <c r="J52" s="42"/>
      <c r="K52" s="42"/>
      <c r="L52" s="42"/>
      <c r="M52" s="42"/>
      <c r="N52" s="42"/>
      <c r="O52" s="36"/>
      <c r="P52" s="36"/>
      <c r="Q52" s="20"/>
      <c r="R52" s="20"/>
      <c r="S52" s="20"/>
      <c r="T52" s="20"/>
    </row>
    <row r="53" spans="1:20" ht="19.5" customHeight="1">
      <c r="A53" s="38"/>
      <c r="B53" s="38"/>
      <c r="C53" s="38"/>
      <c r="D53" s="38"/>
      <c r="E53" s="38"/>
      <c r="F53" s="61"/>
      <c r="G53" s="61"/>
      <c r="H53" s="61"/>
      <c r="I53" s="42"/>
      <c r="J53" s="42"/>
      <c r="K53" s="42"/>
      <c r="L53" s="42"/>
      <c r="M53" s="42"/>
      <c r="N53" s="42"/>
      <c r="O53" s="36"/>
      <c r="P53" s="36"/>
      <c r="Q53" s="20"/>
      <c r="R53" s="20"/>
      <c r="S53" s="20"/>
      <c r="T53" s="20"/>
    </row>
    <row r="54" spans="1:20" ht="19.5" customHeight="1">
      <c r="A54" s="7"/>
      <c r="B54" s="7"/>
      <c r="C54" s="7"/>
      <c r="D54" s="7"/>
      <c r="E54" s="7"/>
      <c r="F54" s="8"/>
      <c r="G54" s="8"/>
      <c r="H54" s="9"/>
      <c r="I54" s="42"/>
      <c r="J54" s="42"/>
      <c r="K54" s="42"/>
      <c r="L54" s="42"/>
      <c r="M54" s="42"/>
      <c r="N54" s="42"/>
      <c r="O54" s="36"/>
      <c r="P54" s="36"/>
      <c r="Q54" s="20"/>
      <c r="R54" s="20"/>
      <c r="S54" s="20"/>
      <c r="T54" s="20"/>
    </row>
    <row r="55" spans="1:20" ht="19.5" customHeight="1">
      <c r="A55" s="7"/>
      <c r="B55" s="7"/>
      <c r="C55" s="7"/>
      <c r="D55" s="7"/>
      <c r="E55" s="7"/>
      <c r="F55" s="8"/>
      <c r="G55" s="8"/>
      <c r="H55" s="9"/>
      <c r="I55" s="42"/>
      <c r="J55" s="42"/>
      <c r="K55" s="42"/>
      <c r="L55" s="42"/>
      <c r="M55" s="42"/>
      <c r="N55" s="42"/>
      <c r="O55" s="36"/>
      <c r="P55" s="36"/>
      <c r="Q55" s="20"/>
      <c r="R55" s="20"/>
      <c r="S55" s="20"/>
      <c r="T55" s="20"/>
    </row>
    <row r="56" spans="1:20" ht="19.5" customHeight="1">
      <c r="A56" s="20"/>
      <c r="B56" s="20"/>
      <c r="C56" s="20"/>
      <c r="D56" s="20"/>
      <c r="E56" s="20"/>
      <c r="F56" s="62"/>
      <c r="G56" s="62"/>
      <c r="H56" s="6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8" s="4" customFormat="1" ht="19.5" customHeight="1">
      <c r="A57" s="10"/>
      <c r="B57" s="10"/>
      <c r="C57" s="10"/>
      <c r="D57" s="10"/>
      <c r="E57" s="10"/>
      <c r="F57" s="14"/>
      <c r="G57" s="14"/>
      <c r="H57" s="15"/>
    </row>
    <row r="58" spans="1:8" s="4" customFormat="1" ht="19.5" customHeight="1">
      <c r="A58" s="6"/>
      <c r="B58" s="6"/>
      <c r="C58" s="6"/>
      <c r="D58" s="6"/>
      <c r="E58" s="6"/>
      <c r="F58" s="12"/>
      <c r="G58" s="12"/>
      <c r="H58" s="12"/>
    </row>
    <row r="59" spans="1:8" s="4" customFormat="1" ht="19.5" customHeight="1">
      <c r="A59" s="6"/>
      <c r="B59" s="6"/>
      <c r="C59" s="6"/>
      <c r="D59" s="6"/>
      <c r="E59" s="6"/>
      <c r="F59" s="13"/>
      <c r="G59" s="13"/>
      <c r="H59" s="13"/>
    </row>
    <row r="60" spans="1:8" s="4" customFormat="1" ht="19.5" customHeight="1">
      <c r="A60" s="6"/>
      <c r="B60" s="6"/>
      <c r="C60" s="6"/>
      <c r="D60" s="6"/>
      <c r="E60" s="6"/>
      <c r="F60" s="11"/>
      <c r="G60" s="11"/>
      <c r="H60" s="11"/>
    </row>
    <row r="61" s="4" customFormat="1" ht="15"/>
  </sheetData>
  <sheetProtection sheet="1" selectLockedCells="1"/>
  <mergeCells count="73">
    <mergeCell ref="A46:B48"/>
    <mergeCell ref="C48:F48"/>
    <mergeCell ref="G46:H46"/>
    <mergeCell ref="G47:H47"/>
    <mergeCell ref="G48:H48"/>
    <mergeCell ref="C39:F39"/>
    <mergeCell ref="C41:F41"/>
    <mergeCell ref="C42:F42"/>
    <mergeCell ref="C43:F43"/>
    <mergeCell ref="C44:F44"/>
    <mergeCell ref="C40:F40"/>
    <mergeCell ref="G40:H40"/>
    <mergeCell ref="B35:C35"/>
    <mergeCell ref="B36:C36"/>
    <mergeCell ref="A39:B39"/>
    <mergeCell ref="A40:B45"/>
    <mergeCell ref="G45:H45"/>
    <mergeCell ref="C45:F45"/>
    <mergeCell ref="G41:H41"/>
    <mergeCell ref="G42:H42"/>
    <mergeCell ref="M22:N22"/>
    <mergeCell ref="C23:H23"/>
    <mergeCell ref="O23:P23"/>
    <mergeCell ref="N15:P15"/>
    <mergeCell ref="N16:P16"/>
    <mergeCell ref="G39:H39"/>
    <mergeCell ref="J39:P48"/>
    <mergeCell ref="G43:H43"/>
    <mergeCell ref="G44:H44"/>
    <mergeCell ref="C16:J19"/>
    <mergeCell ref="C46:F46"/>
    <mergeCell ref="C47:F47"/>
    <mergeCell ref="R1:R6"/>
    <mergeCell ref="A22:H22"/>
    <mergeCell ref="A15:B15"/>
    <mergeCell ref="A23:B23"/>
    <mergeCell ref="A16:B19"/>
    <mergeCell ref="A20:B20"/>
    <mergeCell ref="M21:N21"/>
    <mergeCell ref="N17:P17"/>
    <mergeCell ref="N18:P18"/>
    <mergeCell ref="A2:P2"/>
    <mergeCell ref="A4:P4"/>
    <mergeCell ref="C20:J20"/>
    <mergeCell ref="L15:M15"/>
    <mergeCell ref="L16:M16"/>
    <mergeCell ref="L17:M17"/>
    <mergeCell ref="L18:M18"/>
    <mergeCell ref="C15:J15"/>
    <mergeCell ref="J24:P24"/>
    <mergeCell ref="A24:B24"/>
    <mergeCell ref="M25:N25"/>
    <mergeCell ref="C24:H24"/>
    <mergeCell ref="C25:H25"/>
    <mergeCell ref="J25:K25"/>
    <mergeCell ref="A25:B25"/>
    <mergeCell ref="M26:N26"/>
    <mergeCell ref="J30:K30"/>
    <mergeCell ref="A32:D32"/>
    <mergeCell ref="C27:G27"/>
    <mergeCell ref="C29:G29"/>
    <mergeCell ref="C30:G30"/>
    <mergeCell ref="C28:G28"/>
    <mergeCell ref="J26:K26"/>
    <mergeCell ref="C26:H26"/>
    <mergeCell ref="A26:B26"/>
    <mergeCell ref="B33:C33"/>
    <mergeCell ref="B34:C34"/>
    <mergeCell ref="J29:O29"/>
    <mergeCell ref="M30:N30"/>
    <mergeCell ref="F32:P32"/>
    <mergeCell ref="F33:P36"/>
    <mergeCell ref="A27:B30"/>
  </mergeCells>
  <conditionalFormatting sqref="D33:D36">
    <cfRule type="expression" priority="5" dxfId="0">
      <formula>$R$32="FAUX"</formula>
    </cfRule>
  </conditionalFormatting>
  <conditionalFormatting sqref="A4:P4">
    <cfRule type="containsText" priority="4" dxfId="3" operator="containsText" text="FAUX">
      <formula>NOT(ISERROR(SEARCH("FAUX",A4)))</formula>
    </cfRule>
  </conditionalFormatting>
  <conditionalFormatting sqref="J26:P26">
    <cfRule type="expression" priority="3" dxfId="0">
      <formula>COUNTA($J$26:$P$26)&gt;1</formula>
    </cfRule>
  </conditionalFormatting>
  <conditionalFormatting sqref="H27:H30">
    <cfRule type="expression" priority="2" dxfId="0">
      <formula>COUNTA($H$27:$H$30)&gt;1</formula>
    </cfRule>
  </conditionalFormatting>
  <conditionalFormatting sqref="L30 O30">
    <cfRule type="expression" priority="1" dxfId="0">
      <formula>COUNTA($J$30:$O$30)&gt;3</formula>
    </cfRule>
  </conditionalFormatting>
  <hyperlinks>
    <hyperlink ref="B12" r:id="rId1" display="ds-mr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4.140625" style="93" customWidth="1"/>
    <col min="2" max="2" width="12.7109375" style="93" customWidth="1"/>
    <col min="3" max="3" width="12.28125" style="93" customWidth="1"/>
    <col min="4" max="4" width="10.57421875" style="93" customWidth="1"/>
    <col min="5" max="5" width="4.7109375" style="93" customWidth="1"/>
    <col min="6" max="6" width="8.00390625" style="93" customWidth="1"/>
    <col min="7" max="7" width="6.28125" style="93" customWidth="1"/>
    <col min="8" max="8" width="7.57421875" style="93" customWidth="1"/>
    <col min="9" max="9" width="6.28125" style="93" customWidth="1"/>
    <col min="10" max="10" width="7.57421875" style="93" customWidth="1"/>
    <col min="11" max="11" width="6.28125" style="93" customWidth="1"/>
    <col min="12" max="12" width="7.57421875" style="93" customWidth="1"/>
    <col min="13" max="13" width="6.28125" style="93" customWidth="1"/>
    <col min="14" max="14" width="7.57421875" style="93" customWidth="1"/>
    <col min="15" max="15" width="11.7109375" style="93" customWidth="1"/>
    <col min="16" max="16" width="7.57421875" style="93" customWidth="1"/>
    <col min="17" max="17" width="8.28125" style="93" customWidth="1"/>
    <col min="18" max="18" width="7.57421875" style="93" customWidth="1"/>
    <col min="19" max="19" width="5.8515625" style="93" customWidth="1"/>
    <col min="20" max="20" width="7.57421875" style="93" customWidth="1"/>
    <col min="21" max="16384" width="9.00390625" style="93" customWidth="1"/>
  </cols>
  <sheetData>
    <row r="1" spans="1:20" ht="32.25" thickBot="1">
      <c r="A1" s="108" t="s">
        <v>37</v>
      </c>
      <c r="B1" s="109"/>
      <c r="C1" s="109"/>
      <c r="D1" s="383" t="str">
        <f>"FSR.O  "&amp;'Compte-rendu'!$R$32</f>
        <v>FSR.O  </v>
      </c>
      <c r="E1" s="384"/>
      <c r="F1" s="385"/>
      <c r="G1" s="386"/>
      <c r="H1" s="387" t="s">
        <v>51</v>
      </c>
      <c r="I1" s="388"/>
      <c r="J1" s="388"/>
      <c r="K1" s="389"/>
      <c r="L1" s="390" t="s">
        <v>52</v>
      </c>
      <c r="M1" s="391"/>
      <c r="N1" s="391"/>
      <c r="O1" s="391"/>
      <c r="P1" s="391"/>
      <c r="Q1" s="392"/>
      <c r="R1" s="106"/>
      <c r="S1" s="106"/>
      <c r="T1" s="106"/>
    </row>
    <row r="2" spans="1:17" ht="16.5" thickBot="1">
      <c r="A2" s="110"/>
      <c r="B2" s="111"/>
      <c r="C2" s="111"/>
      <c r="D2" s="111"/>
      <c r="E2" s="111"/>
      <c r="F2" s="112"/>
      <c r="G2" s="113" t="s">
        <v>53</v>
      </c>
      <c r="H2" s="114"/>
      <c r="I2" s="113" t="s">
        <v>54</v>
      </c>
      <c r="J2" s="114"/>
      <c r="K2" s="113" t="s">
        <v>55</v>
      </c>
      <c r="L2" s="114"/>
      <c r="M2" s="113" t="s">
        <v>56</v>
      </c>
      <c r="N2" s="114"/>
      <c r="O2" s="115" t="s">
        <v>57</v>
      </c>
      <c r="P2" s="116"/>
      <c r="Q2" s="116"/>
    </row>
    <row r="3" spans="1:17" ht="16.5" thickBot="1">
      <c r="A3" s="110"/>
      <c r="B3" s="111"/>
      <c r="C3" s="111"/>
      <c r="D3" s="111"/>
      <c r="E3" s="111"/>
      <c r="F3" s="112"/>
      <c r="G3" s="117" t="s">
        <v>58</v>
      </c>
      <c r="H3" s="118"/>
      <c r="I3" s="117" t="s">
        <v>58</v>
      </c>
      <c r="J3" s="118"/>
      <c r="K3" s="117" t="s">
        <v>58</v>
      </c>
      <c r="L3" s="118"/>
      <c r="M3" s="117" t="s">
        <v>58</v>
      </c>
      <c r="N3" s="118"/>
      <c r="O3" s="119" t="s">
        <v>59</v>
      </c>
      <c r="P3" s="116"/>
      <c r="Q3" s="120" t="s">
        <v>60</v>
      </c>
    </row>
    <row r="4" spans="1:17" ht="16.5" thickBot="1">
      <c r="A4" s="121" t="s">
        <v>39</v>
      </c>
      <c r="B4" s="113" t="s">
        <v>40</v>
      </c>
      <c r="C4" s="113" t="s">
        <v>41</v>
      </c>
      <c r="D4" s="113" t="s">
        <v>42</v>
      </c>
      <c r="E4" s="113" t="s">
        <v>73</v>
      </c>
      <c r="F4" s="113" t="s">
        <v>43</v>
      </c>
      <c r="G4" s="122" t="s">
        <v>61</v>
      </c>
      <c r="H4" s="113" t="s">
        <v>44</v>
      </c>
      <c r="I4" s="122" t="s">
        <v>61</v>
      </c>
      <c r="J4" s="113" t="s">
        <v>44</v>
      </c>
      <c r="K4" s="122" t="s">
        <v>61</v>
      </c>
      <c r="L4" s="113" t="s">
        <v>44</v>
      </c>
      <c r="M4" s="122" t="s">
        <v>61</v>
      </c>
      <c r="N4" s="113" t="s">
        <v>44</v>
      </c>
      <c r="O4" s="119" t="s">
        <v>62</v>
      </c>
      <c r="P4" s="120" t="s">
        <v>63</v>
      </c>
      <c r="Q4" s="120" t="s">
        <v>45</v>
      </c>
    </row>
    <row r="5" spans="1:17" ht="21" customHeight="1" thickBot="1">
      <c r="A5" s="146"/>
      <c r="B5" s="147"/>
      <c r="C5" s="148"/>
      <c r="D5" s="144"/>
      <c r="E5" s="145"/>
      <c r="F5" s="147"/>
      <c r="G5" s="149"/>
      <c r="H5" s="146"/>
      <c r="I5" s="149"/>
      <c r="J5" s="146"/>
      <c r="K5" s="149"/>
      <c r="L5" s="146"/>
      <c r="M5" s="149"/>
      <c r="N5" s="146"/>
      <c r="O5" s="150"/>
      <c r="P5" s="151"/>
      <c r="Q5" s="152"/>
    </row>
    <row r="6" spans="1:17" ht="21" customHeight="1" thickBot="1">
      <c r="A6" s="146"/>
      <c r="B6" s="147"/>
      <c r="C6" s="148"/>
      <c r="D6" s="144"/>
      <c r="E6" s="145"/>
      <c r="F6" s="147"/>
      <c r="G6" s="149"/>
      <c r="H6" s="146"/>
      <c r="I6" s="149"/>
      <c r="J6" s="146"/>
      <c r="K6" s="149"/>
      <c r="L6" s="146"/>
      <c r="M6" s="149"/>
      <c r="N6" s="146"/>
      <c r="O6" s="150"/>
      <c r="P6" s="151"/>
      <c r="Q6" s="152"/>
    </row>
    <row r="7" spans="1:17" ht="21" customHeight="1" thickBot="1">
      <c r="A7" s="146"/>
      <c r="B7" s="147"/>
      <c r="C7" s="148"/>
      <c r="D7" s="144"/>
      <c r="E7" s="145"/>
      <c r="F7" s="147"/>
      <c r="G7" s="149"/>
      <c r="H7" s="146"/>
      <c r="I7" s="149"/>
      <c r="J7" s="146"/>
      <c r="K7" s="149"/>
      <c r="L7" s="146"/>
      <c r="M7" s="149"/>
      <c r="N7" s="146"/>
      <c r="O7" s="150"/>
      <c r="P7" s="151"/>
      <c r="Q7" s="152"/>
    </row>
    <row r="8" spans="1:17" ht="21" customHeight="1" thickBot="1">
      <c r="A8" s="146"/>
      <c r="B8" s="147"/>
      <c r="C8" s="148"/>
      <c r="D8" s="144"/>
      <c r="E8" s="145"/>
      <c r="F8" s="147"/>
      <c r="G8" s="149"/>
      <c r="H8" s="146"/>
      <c r="I8" s="149"/>
      <c r="J8" s="146"/>
      <c r="K8" s="149"/>
      <c r="L8" s="146"/>
      <c r="M8" s="149"/>
      <c r="N8" s="146"/>
      <c r="O8" s="150"/>
      <c r="P8" s="151"/>
      <c r="Q8" s="152"/>
    </row>
    <row r="9" spans="1:17" ht="21" customHeight="1" thickBot="1">
      <c r="A9" s="146"/>
      <c r="B9" s="147"/>
      <c r="C9" s="148"/>
      <c r="D9" s="144"/>
      <c r="E9" s="145"/>
      <c r="F9" s="147"/>
      <c r="G9" s="149"/>
      <c r="H9" s="146"/>
      <c r="I9" s="149"/>
      <c r="J9" s="146"/>
      <c r="K9" s="149"/>
      <c r="L9" s="146"/>
      <c r="M9" s="149"/>
      <c r="N9" s="146"/>
      <c r="O9" s="150"/>
      <c r="P9" s="151"/>
      <c r="Q9" s="152"/>
    </row>
    <row r="10" spans="1:17" ht="21" customHeight="1" thickBot="1">
      <c r="A10" s="146"/>
      <c r="B10" s="147"/>
      <c r="C10" s="148"/>
      <c r="D10" s="144"/>
      <c r="E10" s="145"/>
      <c r="F10" s="147"/>
      <c r="G10" s="149"/>
      <c r="H10" s="146"/>
      <c r="I10" s="149"/>
      <c r="J10" s="146"/>
      <c r="K10" s="149"/>
      <c r="L10" s="146"/>
      <c r="M10" s="149"/>
      <c r="N10" s="146"/>
      <c r="O10" s="150"/>
      <c r="P10" s="151"/>
      <c r="Q10" s="152"/>
    </row>
    <row r="11" spans="1:17" ht="21" customHeight="1" thickBot="1">
      <c r="A11" s="146"/>
      <c r="B11" s="147"/>
      <c r="C11" s="148"/>
      <c r="D11" s="144"/>
      <c r="E11" s="145"/>
      <c r="F11" s="147"/>
      <c r="G11" s="149"/>
      <c r="H11" s="146"/>
      <c r="I11" s="149"/>
      <c r="J11" s="146"/>
      <c r="K11" s="149"/>
      <c r="L11" s="146"/>
      <c r="M11" s="149"/>
      <c r="N11" s="146"/>
      <c r="O11" s="150"/>
      <c r="P11" s="151"/>
      <c r="Q11" s="152"/>
    </row>
    <row r="12" spans="1:17" ht="21" customHeight="1" thickBot="1">
      <c r="A12" s="146"/>
      <c r="B12" s="147"/>
      <c r="C12" s="148"/>
      <c r="D12" s="144"/>
      <c r="E12" s="145"/>
      <c r="F12" s="147"/>
      <c r="G12" s="149"/>
      <c r="H12" s="146"/>
      <c r="I12" s="149"/>
      <c r="J12" s="146"/>
      <c r="K12" s="149"/>
      <c r="L12" s="146"/>
      <c r="M12" s="149"/>
      <c r="N12" s="146"/>
      <c r="O12" s="150"/>
      <c r="P12" s="151"/>
      <c r="Q12" s="152"/>
    </row>
    <row r="13" spans="1:17" ht="21" customHeight="1" thickBot="1">
      <c r="A13" s="146"/>
      <c r="B13" s="147"/>
      <c r="C13" s="148"/>
      <c r="D13" s="144"/>
      <c r="E13" s="145"/>
      <c r="F13" s="147"/>
      <c r="G13" s="149"/>
      <c r="H13" s="146"/>
      <c r="I13" s="149"/>
      <c r="J13" s="146"/>
      <c r="K13" s="149"/>
      <c r="L13" s="146"/>
      <c r="M13" s="149"/>
      <c r="N13" s="146"/>
      <c r="O13" s="150"/>
      <c r="P13" s="151"/>
      <c r="Q13" s="152"/>
    </row>
    <row r="14" spans="1:17" ht="21" customHeight="1" thickBot="1">
      <c r="A14" s="146"/>
      <c r="B14" s="147"/>
      <c r="C14" s="148"/>
      <c r="D14" s="144"/>
      <c r="E14" s="145"/>
      <c r="F14" s="147"/>
      <c r="G14" s="149"/>
      <c r="H14" s="146"/>
      <c r="I14" s="149"/>
      <c r="J14" s="146"/>
      <c r="K14" s="149"/>
      <c r="L14" s="146"/>
      <c r="M14" s="149"/>
      <c r="N14" s="146"/>
      <c r="O14" s="150"/>
      <c r="P14" s="151"/>
      <c r="Q14" s="152"/>
    </row>
    <row r="15" spans="1:17" ht="21" customHeight="1" thickBot="1">
      <c r="A15" s="146"/>
      <c r="B15" s="147"/>
      <c r="C15" s="147"/>
      <c r="D15" s="144"/>
      <c r="E15" s="145"/>
      <c r="F15" s="147"/>
      <c r="G15" s="149"/>
      <c r="H15" s="146"/>
      <c r="I15" s="149"/>
      <c r="J15" s="146"/>
      <c r="K15" s="149"/>
      <c r="L15" s="146"/>
      <c r="M15" s="149"/>
      <c r="N15" s="146"/>
      <c r="O15" s="150"/>
      <c r="P15" s="151"/>
      <c r="Q15" s="152"/>
    </row>
    <row r="16" spans="1:17" ht="21" customHeight="1" thickBot="1">
      <c r="A16" s="146"/>
      <c r="B16" s="147"/>
      <c r="C16" s="147"/>
      <c r="D16" s="144"/>
      <c r="E16" s="145"/>
      <c r="F16" s="147"/>
      <c r="G16" s="149"/>
      <c r="H16" s="146"/>
      <c r="I16" s="149"/>
      <c r="J16" s="146"/>
      <c r="K16" s="149"/>
      <c r="L16" s="146"/>
      <c r="M16" s="149"/>
      <c r="N16" s="146"/>
      <c r="O16" s="150"/>
      <c r="P16" s="151"/>
      <c r="Q16" s="152"/>
    </row>
    <row r="17" spans="1:17" ht="21" customHeight="1" thickBot="1">
      <c r="A17" s="146"/>
      <c r="B17" s="147"/>
      <c r="C17" s="147"/>
      <c r="D17" s="144"/>
      <c r="E17" s="145"/>
      <c r="F17" s="147"/>
      <c r="G17" s="149"/>
      <c r="H17" s="146"/>
      <c r="I17" s="149"/>
      <c r="J17" s="146"/>
      <c r="K17" s="149"/>
      <c r="L17" s="146"/>
      <c r="M17" s="149"/>
      <c r="N17" s="146"/>
      <c r="O17" s="150"/>
      <c r="P17" s="151"/>
      <c r="Q17" s="152"/>
    </row>
    <row r="18" spans="1:17" ht="21" customHeight="1" thickBot="1">
      <c r="A18" s="146"/>
      <c r="B18" s="147"/>
      <c r="C18" s="147"/>
      <c r="D18" s="144"/>
      <c r="E18" s="145"/>
      <c r="F18" s="147"/>
      <c r="G18" s="149"/>
      <c r="H18" s="146"/>
      <c r="I18" s="149"/>
      <c r="J18" s="146"/>
      <c r="K18" s="149"/>
      <c r="L18" s="146"/>
      <c r="M18" s="149"/>
      <c r="N18" s="146"/>
      <c r="O18" s="150"/>
      <c r="P18" s="151"/>
      <c r="Q18" s="152"/>
    </row>
    <row r="19" spans="1:17" ht="21" customHeight="1" thickBot="1">
      <c r="A19" s="146"/>
      <c r="B19" s="147"/>
      <c r="C19" s="147"/>
      <c r="D19" s="144"/>
      <c r="E19" s="145"/>
      <c r="F19" s="147"/>
      <c r="G19" s="149"/>
      <c r="H19" s="146"/>
      <c r="I19" s="149"/>
      <c r="J19" s="146"/>
      <c r="K19" s="149"/>
      <c r="L19" s="146"/>
      <c r="M19" s="149"/>
      <c r="N19" s="146"/>
      <c r="O19" s="150"/>
      <c r="P19" s="151"/>
      <c r="Q19" s="152"/>
    </row>
    <row r="20" spans="1:17" ht="21" customHeight="1" thickBot="1">
      <c r="A20" s="146"/>
      <c r="B20" s="147"/>
      <c r="C20" s="147"/>
      <c r="D20" s="144"/>
      <c r="E20" s="145"/>
      <c r="F20" s="147"/>
      <c r="G20" s="149"/>
      <c r="H20" s="146"/>
      <c r="I20" s="149"/>
      <c r="J20" s="146"/>
      <c r="K20" s="149"/>
      <c r="L20" s="146"/>
      <c r="M20" s="149"/>
      <c r="N20" s="146"/>
      <c r="O20" s="150"/>
      <c r="P20" s="151"/>
      <c r="Q20" s="152"/>
    </row>
    <row r="21" spans="1:17" ht="19.5" customHeight="1" hidden="1">
      <c r="A21" s="168" t="s">
        <v>77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</row>
    <row r="22" spans="1:17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01"/>
    </row>
    <row r="23" spans="1:17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ht="13.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ht="24" thickBot="1">
      <c r="A25" s="101"/>
      <c r="B25" s="124" t="s">
        <v>64</v>
      </c>
      <c r="C25" s="124"/>
      <c r="D25" s="124"/>
      <c r="E25" s="124"/>
      <c r="F25" s="124"/>
      <c r="G25" s="125">
        <f>IF(COUNTA(B5:B20)&gt;0,COUNTA(B5:B20),"")</f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3.5" thickBo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20" ht="32.25" thickBot="1">
      <c r="A31" s="108" t="s">
        <v>37</v>
      </c>
      <c r="B31" s="109"/>
      <c r="C31" s="109"/>
      <c r="D31" s="383" t="str">
        <f>D1</f>
        <v>FSR.O  </v>
      </c>
      <c r="E31" s="384"/>
      <c r="F31" s="385"/>
      <c r="G31" s="386"/>
      <c r="H31" s="393" t="s">
        <v>65</v>
      </c>
      <c r="I31" s="394"/>
      <c r="J31" s="395"/>
      <c r="K31" s="126" t="s">
        <v>63</v>
      </c>
      <c r="L31" s="120" t="s">
        <v>38</v>
      </c>
      <c r="M31" s="101"/>
      <c r="N31" s="101"/>
      <c r="O31" s="101"/>
      <c r="P31" s="101"/>
      <c r="Q31" s="101"/>
      <c r="R31" s="106"/>
      <c r="S31" s="106"/>
      <c r="T31" s="106"/>
    </row>
    <row r="32" spans="1:17" ht="16.5" thickBot="1">
      <c r="A32" s="121" t="s">
        <v>39</v>
      </c>
      <c r="B32" s="113" t="s">
        <v>40</v>
      </c>
      <c r="C32" s="113" t="s">
        <v>41</v>
      </c>
      <c r="D32" s="113" t="s">
        <v>42</v>
      </c>
      <c r="E32" s="113" t="s">
        <v>73</v>
      </c>
      <c r="F32" s="113" t="s">
        <v>43</v>
      </c>
      <c r="G32" s="113" t="s">
        <v>61</v>
      </c>
      <c r="H32" s="122" t="s">
        <v>44</v>
      </c>
      <c r="I32" s="113" t="s">
        <v>66</v>
      </c>
      <c r="J32" s="114"/>
      <c r="K32" s="120" t="s">
        <v>67</v>
      </c>
      <c r="L32" s="127" t="s">
        <v>45</v>
      </c>
      <c r="M32" s="101"/>
      <c r="N32" s="101"/>
      <c r="O32" s="101"/>
      <c r="P32" s="101"/>
      <c r="Q32" s="101"/>
    </row>
    <row r="33" spans="1:17" ht="21" customHeight="1" thickBot="1">
      <c r="A33" s="153"/>
      <c r="B33" s="154"/>
      <c r="C33" s="155"/>
      <c r="D33" s="144"/>
      <c r="E33" s="145"/>
      <c r="F33" s="153"/>
      <c r="G33" s="156"/>
      <c r="H33" s="157"/>
      <c r="I33" s="128"/>
      <c r="J33" s="158"/>
      <c r="K33" s="159"/>
      <c r="L33" s="160"/>
      <c r="M33" s="101"/>
      <c r="N33" s="101"/>
      <c r="O33" s="101"/>
      <c r="P33" s="101"/>
      <c r="Q33" s="101"/>
    </row>
    <row r="34" spans="1:17" ht="21" customHeight="1" thickBot="1">
      <c r="A34" s="153"/>
      <c r="B34" s="154"/>
      <c r="C34" s="155"/>
      <c r="D34" s="144"/>
      <c r="E34" s="145"/>
      <c r="F34" s="153"/>
      <c r="G34" s="156"/>
      <c r="H34" s="157"/>
      <c r="I34" s="162"/>
      <c r="J34" s="158"/>
      <c r="K34" s="159"/>
      <c r="L34" s="160"/>
      <c r="M34" s="101"/>
      <c r="N34" s="101"/>
      <c r="O34" s="101"/>
      <c r="P34" s="101"/>
      <c r="Q34" s="101"/>
    </row>
    <row r="35" spans="1:17" ht="21" customHeight="1" thickBot="1">
      <c r="A35" s="153"/>
      <c r="B35" s="154"/>
      <c r="C35" s="155"/>
      <c r="D35" s="144"/>
      <c r="E35" s="145"/>
      <c r="F35" s="153"/>
      <c r="G35" s="156"/>
      <c r="H35" s="157"/>
      <c r="I35" s="129"/>
      <c r="J35" s="158"/>
      <c r="K35" s="159"/>
      <c r="L35" s="160"/>
      <c r="M35" s="101"/>
      <c r="N35" s="101"/>
      <c r="O35" s="101"/>
      <c r="P35" s="101"/>
      <c r="Q35" s="101"/>
    </row>
    <row r="36" spans="1:17" ht="21" customHeight="1" thickBot="1">
      <c r="A36" s="153"/>
      <c r="B36" s="154"/>
      <c r="C36" s="155"/>
      <c r="D36" s="144"/>
      <c r="E36" s="145"/>
      <c r="F36" s="153"/>
      <c r="G36" s="156"/>
      <c r="H36" s="157"/>
      <c r="I36" s="129"/>
      <c r="J36" s="158"/>
      <c r="K36" s="159"/>
      <c r="L36" s="160"/>
      <c r="M36" s="101"/>
      <c r="N36" s="101"/>
      <c r="O36" s="101"/>
      <c r="P36" s="101"/>
      <c r="Q36" s="101"/>
    </row>
    <row r="37" spans="1:17" ht="21" customHeight="1" thickBot="1">
      <c r="A37" s="153"/>
      <c r="B37" s="154"/>
      <c r="C37" s="155"/>
      <c r="D37" s="144"/>
      <c r="E37" s="145"/>
      <c r="F37" s="165"/>
      <c r="G37" s="156"/>
      <c r="H37" s="157"/>
      <c r="I37" s="130"/>
      <c r="J37" s="158"/>
      <c r="K37" s="159"/>
      <c r="L37" s="160"/>
      <c r="M37" s="101"/>
      <c r="N37" s="101"/>
      <c r="O37" s="101"/>
      <c r="P37" s="101"/>
      <c r="Q37" s="101"/>
    </row>
    <row r="38" spans="1:17" ht="21" customHeight="1" thickBot="1">
      <c r="A38" s="153"/>
      <c r="B38" s="154"/>
      <c r="C38" s="155"/>
      <c r="D38" s="144"/>
      <c r="E38" s="145"/>
      <c r="F38" s="153"/>
      <c r="G38" s="156"/>
      <c r="H38" s="157"/>
      <c r="I38" s="130"/>
      <c r="J38" s="158"/>
      <c r="K38" s="159"/>
      <c r="L38" s="160"/>
      <c r="M38" s="101"/>
      <c r="N38" s="101"/>
      <c r="O38" s="101"/>
      <c r="P38" s="101"/>
      <c r="Q38" s="101"/>
    </row>
    <row r="39" spans="1:17" ht="21" customHeight="1" thickBot="1">
      <c r="A39" s="153"/>
      <c r="B39" s="154"/>
      <c r="C39" s="155"/>
      <c r="D39" s="144"/>
      <c r="E39" s="145"/>
      <c r="F39" s="153"/>
      <c r="G39" s="156"/>
      <c r="H39" s="157"/>
      <c r="I39" s="163"/>
      <c r="J39" s="158"/>
      <c r="K39" s="159"/>
      <c r="L39" s="160"/>
      <c r="M39" s="101"/>
      <c r="N39" s="101"/>
      <c r="O39" s="101"/>
      <c r="P39" s="101"/>
      <c r="Q39" s="101"/>
    </row>
    <row r="40" spans="1:17" ht="21" customHeight="1" thickBot="1">
      <c r="A40" s="153"/>
      <c r="B40" s="154"/>
      <c r="C40" s="155"/>
      <c r="D40" s="144"/>
      <c r="E40" s="144"/>
      <c r="F40" s="153"/>
      <c r="G40" s="156"/>
      <c r="H40" s="157"/>
      <c r="I40" s="163"/>
      <c r="J40" s="158"/>
      <c r="K40" s="159"/>
      <c r="L40" s="160"/>
      <c r="M40" s="101"/>
      <c r="N40" s="101"/>
      <c r="O40" s="101"/>
      <c r="P40" s="101"/>
      <c r="Q40" s="101"/>
    </row>
    <row r="41" spans="1:17" ht="21" customHeight="1" thickBot="1">
      <c r="A41" s="153"/>
      <c r="B41" s="154"/>
      <c r="C41" s="155"/>
      <c r="D41" s="144"/>
      <c r="E41" s="144"/>
      <c r="F41" s="153"/>
      <c r="G41" s="156"/>
      <c r="H41" s="157"/>
      <c r="I41" s="163"/>
      <c r="J41" s="158"/>
      <c r="K41" s="159"/>
      <c r="L41" s="160"/>
      <c r="M41" s="101"/>
      <c r="N41" s="101"/>
      <c r="O41" s="101"/>
      <c r="P41" s="101"/>
      <c r="Q41" s="101"/>
    </row>
    <row r="42" spans="1:17" ht="21" customHeight="1" thickBot="1">
      <c r="A42" s="153"/>
      <c r="B42" s="154"/>
      <c r="C42" s="155"/>
      <c r="D42" s="144"/>
      <c r="E42" s="144"/>
      <c r="F42" s="153"/>
      <c r="G42" s="156"/>
      <c r="H42" s="157"/>
      <c r="I42" s="163"/>
      <c r="J42" s="158"/>
      <c r="K42" s="159"/>
      <c r="L42" s="160"/>
      <c r="M42" s="101"/>
      <c r="N42" s="101"/>
      <c r="O42" s="101"/>
      <c r="P42" s="101"/>
      <c r="Q42" s="101"/>
    </row>
    <row r="43" spans="1:17" ht="21" customHeight="1" thickBot="1">
      <c r="A43" s="131"/>
      <c r="B43" s="132" t="s">
        <v>68</v>
      </c>
      <c r="C43" s="133"/>
      <c r="D43" s="134"/>
      <c r="E43" s="134"/>
      <c r="F43" s="135"/>
      <c r="G43" s="143"/>
      <c r="H43" s="136"/>
      <c r="I43" s="164"/>
      <c r="J43" s="137"/>
      <c r="K43" s="138"/>
      <c r="L43" s="139"/>
      <c r="M43" s="101"/>
      <c r="N43" s="101"/>
      <c r="O43" s="101"/>
      <c r="P43" s="101"/>
      <c r="Q43" s="101"/>
    </row>
    <row r="44" spans="1:17" ht="21" customHeight="1" thickBot="1">
      <c r="A44" s="153"/>
      <c r="B44" s="154"/>
      <c r="C44" s="155"/>
      <c r="D44" s="144"/>
      <c r="E44" s="144"/>
      <c r="F44" s="153"/>
      <c r="G44" s="156"/>
      <c r="H44" s="157"/>
      <c r="I44" s="163"/>
      <c r="J44" s="158"/>
      <c r="K44" s="159"/>
      <c r="L44" s="160"/>
      <c r="M44" s="101"/>
      <c r="N44" s="101"/>
      <c r="O44" s="101"/>
      <c r="P44" s="101"/>
      <c r="Q44" s="101"/>
    </row>
    <row r="45" spans="1:17" ht="21" customHeight="1" thickBot="1">
      <c r="A45" s="153"/>
      <c r="B45" s="154"/>
      <c r="C45" s="155"/>
      <c r="D45" s="144"/>
      <c r="E45" s="145"/>
      <c r="F45" s="153"/>
      <c r="G45" s="156"/>
      <c r="H45" s="161"/>
      <c r="I45" s="163"/>
      <c r="J45" s="158"/>
      <c r="K45" s="159"/>
      <c r="L45" s="160"/>
      <c r="M45" s="101"/>
      <c r="N45" s="101"/>
      <c r="O45" s="101"/>
      <c r="P45" s="101"/>
      <c r="Q45" s="101"/>
    </row>
    <row r="46" spans="1:17" ht="21" customHeight="1" thickBot="1">
      <c r="A46" s="153"/>
      <c r="B46" s="154"/>
      <c r="C46" s="155"/>
      <c r="D46" s="144"/>
      <c r="E46" s="145"/>
      <c r="F46" s="153"/>
      <c r="G46" s="156"/>
      <c r="H46" s="157"/>
      <c r="I46" s="163"/>
      <c r="J46" s="158"/>
      <c r="K46" s="159"/>
      <c r="L46" s="160"/>
      <c r="M46" s="101"/>
      <c r="N46" s="101"/>
      <c r="O46" s="101"/>
      <c r="P46" s="101"/>
      <c r="Q46" s="101"/>
    </row>
    <row r="47" spans="1:17" ht="21" customHeight="1" thickBot="1">
      <c r="A47" s="153"/>
      <c r="B47" s="154"/>
      <c r="C47" s="155"/>
      <c r="D47" s="144"/>
      <c r="E47" s="145"/>
      <c r="F47" s="153"/>
      <c r="G47" s="156"/>
      <c r="H47" s="161"/>
      <c r="I47" s="163"/>
      <c r="J47" s="158"/>
      <c r="K47" s="159"/>
      <c r="L47" s="160"/>
      <c r="M47" s="101"/>
      <c r="N47" s="101"/>
      <c r="O47" s="101"/>
      <c r="P47" s="101"/>
      <c r="Q47" s="101"/>
    </row>
    <row r="48" spans="1:17" ht="21.75" customHeight="1" thickBot="1">
      <c r="A48" s="153"/>
      <c r="B48" s="154"/>
      <c r="C48" s="155"/>
      <c r="D48" s="144"/>
      <c r="E48" s="145"/>
      <c r="F48" s="153"/>
      <c r="G48" s="156"/>
      <c r="H48" s="157"/>
      <c r="I48" s="163"/>
      <c r="J48" s="158"/>
      <c r="K48" s="159"/>
      <c r="L48" s="160"/>
      <c r="M48" s="101"/>
      <c r="N48" s="101"/>
      <c r="O48" s="101"/>
      <c r="P48" s="101"/>
      <c r="Q48" s="101"/>
    </row>
    <row r="49" spans="1:17" ht="11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:17" ht="11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7" ht="11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ht="11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ht="11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7" ht="11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</sheetData>
  <sheetProtection sheet="1" objects="1" scenarios="1" selectLockedCells="1"/>
  <mergeCells count="5">
    <mergeCell ref="D1:G1"/>
    <mergeCell ref="H1:K1"/>
    <mergeCell ref="L1:Q1"/>
    <mergeCell ref="D31:G31"/>
    <mergeCell ref="H31:J31"/>
  </mergeCells>
  <dataValidations count="6">
    <dataValidation type="whole" allowBlank="1" showInputMessage="1" showErrorMessage="1" errorTitle="Numéro de licence" error="Valeur incorrecte" sqref="D5:D20 D33:D42 D44:D48">
      <formula1>1</formula1>
      <formula2>9999</formula2>
    </dataValidation>
    <dataValidation type="list" allowBlank="1" showDropDown="1" showInputMessage="1" showErrorMessage="1" errorTitle="Choix entre junior et sénior" error="Le caractère saisi ne peut être que 'J' ou 'S'" sqref="E5:E20 E33:E39 E45:E48">
      <formula1>"J,S,j,s"</formula1>
    </dataValidation>
    <dataValidation type="whole" allowBlank="1" showInputMessage="1" showErrorMessage="1" errorTitle="Nombre de tours" error="Valeur incorrecte" sqref="H5:H20 J5:J20 L5:L20 N5:N20 H33:H42 H44:H48">
      <formula1>0</formula1>
      <formula2>9999</formula2>
    </dataValidation>
    <dataValidation type="whole" allowBlank="1" showInputMessage="1" showErrorMessage="1" errorTitle="Nombre de tours des 3 meilleurs" error="Valeur incorrecte" sqref="O5:O20">
      <formula1>0</formula1>
      <formula2>9999</formula2>
    </dataValidation>
    <dataValidation type="whole" allowBlank="1" showInputMessage="1" showErrorMessage="1" errorTitle="Classement" error="Valeur incorrecte" sqref="P5:P19 J33:J42">
      <formula1>1</formula1>
      <formula2>69</formula2>
    </dataValidation>
    <dataValidation type="whole" allowBlank="1" showInputMessage="1" showErrorMessage="1" errorTitle="Classement général" error="Valeur incorrecte" sqref="K33:K42 K44:K48">
      <formula1>1</formula1>
      <formula2>69</formula2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zoomScalePageLayoutView="0" workbookViewId="0" topLeftCell="A1">
      <selection activeCell="G25" sqref="G25"/>
    </sheetView>
  </sheetViews>
  <sheetFormatPr defaultColWidth="9.00390625" defaultRowHeight="12.75"/>
  <cols>
    <col min="1" max="1" width="4.140625" style="93" customWidth="1"/>
    <col min="2" max="2" width="12.7109375" style="93" customWidth="1"/>
    <col min="3" max="3" width="12.28125" style="93" customWidth="1"/>
    <col min="4" max="4" width="10.57421875" style="93" customWidth="1"/>
    <col min="5" max="5" width="4.7109375" style="93" customWidth="1"/>
    <col min="6" max="6" width="8.00390625" style="93" customWidth="1"/>
    <col min="7" max="7" width="6.28125" style="93" customWidth="1"/>
    <col min="8" max="8" width="7.57421875" style="93" customWidth="1"/>
    <col min="9" max="9" width="6.28125" style="93" customWidth="1"/>
    <col min="10" max="10" width="7.57421875" style="93" customWidth="1"/>
    <col min="11" max="11" width="6.28125" style="93" customWidth="1"/>
    <col min="12" max="12" width="7.57421875" style="93" customWidth="1"/>
    <col min="13" max="13" width="6.28125" style="93" customWidth="1"/>
    <col min="14" max="14" width="7.57421875" style="93" customWidth="1"/>
    <col min="15" max="15" width="11.7109375" style="93" customWidth="1"/>
    <col min="16" max="16" width="7.57421875" style="93" customWidth="1"/>
    <col min="17" max="17" width="8.28125" style="93" customWidth="1"/>
    <col min="18" max="18" width="7.57421875" style="93" customWidth="1"/>
    <col min="19" max="21" width="11.421875" style="93" hidden="1" customWidth="1"/>
    <col min="22" max="16384" width="9.00390625" style="93" customWidth="1"/>
  </cols>
  <sheetData>
    <row r="1" spans="1:21" ht="32.25" thickBot="1">
      <c r="A1" s="108" t="s">
        <v>37</v>
      </c>
      <c r="B1" s="109"/>
      <c r="C1" s="109"/>
      <c r="D1" s="383" t="str">
        <f>"FSR.O  "&amp;'Compte-rendu'!$R$32</f>
        <v>FSR.O  </v>
      </c>
      <c r="E1" s="384"/>
      <c r="F1" s="385"/>
      <c r="G1" s="386"/>
      <c r="H1" s="387" t="s">
        <v>51</v>
      </c>
      <c r="I1" s="388"/>
      <c r="J1" s="388"/>
      <c r="K1" s="389"/>
      <c r="L1" s="390" t="s">
        <v>52</v>
      </c>
      <c r="M1" s="391"/>
      <c r="N1" s="391"/>
      <c r="O1" s="391"/>
      <c r="P1" s="391"/>
      <c r="Q1" s="392"/>
      <c r="R1" s="166"/>
      <c r="S1" s="396" t="s">
        <v>79</v>
      </c>
      <c r="T1" s="397"/>
      <c r="U1" s="397"/>
    </row>
    <row r="2" spans="1:21" ht="16.5" thickBot="1">
      <c r="A2" s="110"/>
      <c r="B2" s="111"/>
      <c r="C2" s="111"/>
      <c r="D2" s="111"/>
      <c r="E2" s="111"/>
      <c r="F2" s="112"/>
      <c r="G2" s="113" t="s">
        <v>53</v>
      </c>
      <c r="H2" s="114"/>
      <c r="I2" s="113" t="s">
        <v>54</v>
      </c>
      <c r="J2" s="114"/>
      <c r="K2" s="113" t="s">
        <v>55</v>
      </c>
      <c r="L2" s="114"/>
      <c r="M2" s="113" t="s">
        <v>56</v>
      </c>
      <c r="N2" s="114"/>
      <c r="O2" s="115" t="s">
        <v>57</v>
      </c>
      <c r="P2" s="116"/>
      <c r="Q2" s="116"/>
      <c r="R2" s="101"/>
      <c r="S2" s="212"/>
      <c r="T2" s="212"/>
      <c r="U2" s="212"/>
    </row>
    <row r="3" spans="1:21" ht="16.5" thickBot="1">
      <c r="A3" s="110"/>
      <c r="B3" s="111"/>
      <c r="C3" s="111"/>
      <c r="D3" s="111"/>
      <c r="E3" s="111"/>
      <c r="F3" s="112"/>
      <c r="G3" s="117" t="s">
        <v>58</v>
      </c>
      <c r="H3" s="118"/>
      <c r="I3" s="117" t="s">
        <v>58</v>
      </c>
      <c r="J3" s="118"/>
      <c r="K3" s="117" t="s">
        <v>58</v>
      </c>
      <c r="L3" s="118"/>
      <c r="M3" s="117" t="s">
        <v>58</v>
      </c>
      <c r="N3" s="118"/>
      <c r="O3" s="119" t="s">
        <v>59</v>
      </c>
      <c r="P3" s="116"/>
      <c r="Q3" s="120" t="s">
        <v>60</v>
      </c>
      <c r="R3" s="101"/>
      <c r="S3" s="212"/>
      <c r="T3" s="212"/>
      <c r="U3" s="212"/>
    </row>
    <row r="4" spans="1:21" ht="16.5" thickBot="1">
      <c r="A4" s="121" t="s">
        <v>39</v>
      </c>
      <c r="B4" s="113" t="s">
        <v>40</v>
      </c>
      <c r="C4" s="113" t="s">
        <v>41</v>
      </c>
      <c r="D4" s="113" t="s">
        <v>42</v>
      </c>
      <c r="E4" s="113" t="s">
        <v>73</v>
      </c>
      <c r="F4" s="113" t="s">
        <v>43</v>
      </c>
      <c r="G4" s="122" t="s">
        <v>61</v>
      </c>
      <c r="H4" s="113" t="s">
        <v>44</v>
      </c>
      <c r="I4" s="122" t="s">
        <v>61</v>
      </c>
      <c r="J4" s="113" t="s">
        <v>44</v>
      </c>
      <c r="K4" s="122" t="s">
        <v>61</v>
      </c>
      <c r="L4" s="113" t="s">
        <v>44</v>
      </c>
      <c r="M4" s="122" t="s">
        <v>61</v>
      </c>
      <c r="N4" s="113" t="s">
        <v>44</v>
      </c>
      <c r="O4" s="119" t="s">
        <v>62</v>
      </c>
      <c r="P4" s="120" t="s">
        <v>63</v>
      </c>
      <c r="Q4" s="120" t="s">
        <v>45</v>
      </c>
      <c r="R4" s="101"/>
      <c r="S4" s="204" t="s">
        <v>80</v>
      </c>
      <c r="T4" s="205" t="s">
        <v>81</v>
      </c>
      <c r="U4" s="206" t="s">
        <v>82</v>
      </c>
    </row>
    <row r="5" spans="1:21" ht="21" customHeight="1" thickBot="1">
      <c r="A5" s="174">
        <f>IF(AND($S$21&gt;1,INDEX('Fiche résultats'!A$5:A$20,$T5,1)&lt;&gt;""),INDEX('Fiche résultats'!A$5:A$20,$T5,1),IF('Fiche résultats'!A5&lt;&gt;"",'Fiche résultats'!A5,""))</f>
      </c>
      <c r="B5" s="175">
        <f>IF(AND($S$21&gt;1,INDEX('Fiche résultats'!B$5:B$20,$T5,1)&lt;&gt;""),INDEX('Fiche résultats'!B$5:B$20,$T5,1),IF('Fiche résultats'!B5&lt;&gt;"",'Fiche résultats'!B5,""))</f>
      </c>
      <c r="C5" s="176">
        <f>IF(AND($S$21&gt;1,INDEX('Fiche résultats'!C$5:C$20,$T5,1)&lt;&gt;""),INDEX('Fiche résultats'!C$5:C$20,$T5,1),IF('Fiche résultats'!C5&lt;&gt;"",'Fiche résultats'!C5,""))</f>
      </c>
      <c r="D5" s="177">
        <f>IF(AND($S$21&gt;1,INDEX('Fiche résultats'!D$5:D$20,$T5,1)&lt;&gt;""),INDEX('Fiche résultats'!D$5:D$20,$T5,1),IF('Fiche résultats'!D5&lt;&gt;"",'Fiche résultats'!D5,""))</f>
      </c>
      <c r="E5" s="167">
        <f>IF(AND($S$21&gt;1,INDEX('Fiche résultats'!E$5:E$20,$T5,1)&lt;&gt;""),INDEX('Fiche résultats'!E$5:E$20,$T5,1),IF('Fiche résultats'!E5&lt;&gt;"",'Fiche résultats'!E5,""))</f>
      </c>
      <c r="F5" s="175">
        <f>IF(AND($S$21&gt;1,INDEX('Fiche résultats'!F$5:F$20,$T5,1)&lt;&gt;""),INDEX('Fiche résultats'!F$5:F$20,$T5,1),IF('Fiche résultats'!F5&lt;&gt;"",'Fiche résultats'!F5,""))</f>
      </c>
      <c r="G5" s="178">
        <f>IF(AND($S$21&gt;1,INDEX('Fiche résultats'!G$5:G$20,$T5,1)&lt;&gt;""),INDEX('Fiche résultats'!G$5:G$20,$T5,1),IF('Fiche résultats'!G5&lt;&gt;"",'Fiche résultats'!G5,""))</f>
      </c>
      <c r="H5" s="174">
        <f>IF(AND($S$21&gt;1,INDEX('Fiche résultats'!H$5:H$20,$T5,1)&lt;&gt;""),INDEX('Fiche résultats'!H$5:H$20,$T5,1),IF('Fiche résultats'!H5&lt;&gt;"",'Fiche résultats'!H5,""))</f>
      </c>
      <c r="I5" s="178">
        <f>IF(AND($S$21&gt;1,INDEX('Fiche résultats'!I$5:I$20,$T5,1)&lt;&gt;""),INDEX('Fiche résultats'!I$5:I$20,$T5,1),IF('Fiche résultats'!I5&lt;&gt;"",'Fiche résultats'!I5,""))</f>
      </c>
      <c r="J5" s="174">
        <f>IF(AND($S$21&gt;1,INDEX('Fiche résultats'!J$5:J$20,$T5,1)&lt;&gt;""),INDEX('Fiche résultats'!J$5:J$20,$T5,1),IF('Fiche résultats'!J5&lt;&gt;"",'Fiche résultats'!J5,""))</f>
      </c>
      <c r="K5" s="178">
        <f>IF(AND($S$21&gt;1,INDEX('Fiche résultats'!K$5:K$20,$T5,1)&lt;&gt;""),INDEX('Fiche résultats'!K$5:K$20,$T5,1),IF('Fiche résultats'!K5&lt;&gt;"",'Fiche résultats'!K5,""))</f>
      </c>
      <c r="L5" s="174">
        <f>IF(AND($S$21&gt;1,INDEX('Fiche résultats'!L$5:L$20,$T5,1)&lt;&gt;""),INDEX('Fiche résultats'!L$5:L$20,$T5,1),IF('Fiche résultats'!L5&lt;&gt;"",'Fiche résultats'!L5,""))</f>
      </c>
      <c r="M5" s="178">
        <f>IF(AND($S$21&gt;1,INDEX('Fiche résultats'!M$5:M$20,$T5,1)&lt;&gt;""),INDEX('Fiche résultats'!M$5:M$20,$T5,1),IF('Fiche résultats'!M5&lt;&gt;"",'Fiche résultats'!M5,""))</f>
      </c>
      <c r="N5" s="174">
        <f>IF(AND($S$21&gt;1,INDEX('Fiche résultats'!N$5:N$20,$T5,1)&lt;&gt;""),INDEX('Fiche résultats'!N$5:N$20,$T5,1),IF('Fiche résultats'!N5&lt;&gt;"",'Fiche résultats'!N5,""))</f>
      </c>
      <c r="O5" s="179">
        <f>IF(AND($S$21&gt;1,INDEX('Fiche résultats'!O$5:O$20,$T5,1)&lt;&gt;""),INDEX('Fiche résultats'!O$5:O$20,$T5,1),IF('Fiche résultats'!O5&lt;&gt;"",'Fiche résultats'!O5,""))</f>
      </c>
      <c r="P5" s="180">
        <f>IF(AND($S$21&gt;1,INDEX('Fiche résultats'!P$5:P$20,$T5,1)&lt;&gt;""),INDEX('Fiche résultats'!P$5:P$20,$T5,1),IF('Fiche résultats'!P5&lt;&gt;"",'Fiche résultats'!P5,""))</f>
      </c>
      <c r="Q5" s="181">
        <f>IF(AND($S$21&gt;1,INDEX('Fiche résultats'!Q$5:Q$20,$T5,1)&lt;&gt;""),INDEX('Fiche résultats'!Q$5:Q$20,$T5,1),IF('Fiche résultats'!Q5&lt;&gt;"",'Fiche résultats'!Q5,""))</f>
      </c>
      <c r="R5" s="101"/>
      <c r="S5" s="216">
        <f>IF('Fiche résultats'!P5&lt;&gt;"",'Fiche résultats'!P5+COUNTIF('Fiche résultats'!P5:P$20,'Fiche résultats'!P5)-1,S$21)</f>
        <v>1</v>
      </c>
      <c r="T5" s="208">
        <f>MATCH(U5,S$5:S$21,0)</f>
        <v>1</v>
      </c>
      <c r="U5" s="209">
        <v>1</v>
      </c>
    </row>
    <row r="6" spans="1:21" ht="21" customHeight="1" thickBot="1">
      <c r="A6" s="174">
        <f>IF(AND($S$21&gt;1,INDEX('Fiche résultats'!A$5:A$20,$T6,1)&lt;&gt;""),INDEX('Fiche résultats'!A$5:A$20,$T6,1),IF('Fiche résultats'!A6&lt;&gt;"",'Fiche résultats'!A6,""))</f>
      </c>
      <c r="B6" s="175">
        <f>IF(AND($S$21&gt;1,INDEX('Fiche résultats'!B$5:B$20,$T6,1)&lt;&gt;""),INDEX('Fiche résultats'!B$5:B$20,$T6,1),IF('Fiche résultats'!B6&lt;&gt;"",'Fiche résultats'!B6,""))</f>
      </c>
      <c r="C6" s="176">
        <f>IF(AND($S$21&gt;1,INDEX('Fiche résultats'!C$5:C$20,$T6,1)&lt;&gt;""),INDEX('Fiche résultats'!C$5:C$20,$T6,1),IF('Fiche résultats'!C6&lt;&gt;"",'Fiche résultats'!C6,""))</f>
      </c>
      <c r="D6" s="177">
        <f>IF(AND($S$21&gt;1,INDEX('Fiche résultats'!D$5:D$20,$T6,1)&lt;&gt;""),INDEX('Fiche résultats'!D$5:D$20,$T6,1),IF('Fiche résultats'!D6&lt;&gt;"",'Fiche résultats'!D6,""))</f>
      </c>
      <c r="E6" s="167">
        <f>IF(AND($S$21&gt;1,INDEX('Fiche résultats'!E$5:E$20,$T6,1)&lt;&gt;""),INDEX('Fiche résultats'!E$5:E$20,$T6,1),IF('Fiche résultats'!E6&lt;&gt;"",'Fiche résultats'!E6,""))</f>
      </c>
      <c r="F6" s="175">
        <f>IF(AND($S$21&gt;1,INDEX('Fiche résultats'!F$5:F$20,$T6,1)&lt;&gt;""),INDEX('Fiche résultats'!F$5:F$20,$T6,1),IF('Fiche résultats'!F6&lt;&gt;"",'Fiche résultats'!F6,""))</f>
      </c>
      <c r="G6" s="178">
        <f>IF(AND($S$21&gt;1,INDEX('Fiche résultats'!G$5:G$20,$T6,1)&lt;&gt;""),INDEX('Fiche résultats'!G$5:G$20,$T6,1),IF('Fiche résultats'!G6&lt;&gt;"",'Fiche résultats'!G6,""))</f>
      </c>
      <c r="H6" s="174">
        <f>IF(AND($S$21&gt;1,INDEX('Fiche résultats'!H$5:H$20,$T6,1)&lt;&gt;""),INDEX('Fiche résultats'!H$5:H$20,$T6,1),IF('Fiche résultats'!H6&lt;&gt;"",'Fiche résultats'!H6,""))</f>
      </c>
      <c r="I6" s="178">
        <f>IF(AND($S$21&gt;1,INDEX('Fiche résultats'!I$5:I$20,$T6,1)&lt;&gt;""),INDEX('Fiche résultats'!I$5:I$20,$T6,1),IF('Fiche résultats'!I6&lt;&gt;"",'Fiche résultats'!I6,""))</f>
      </c>
      <c r="J6" s="174">
        <f>IF(AND($S$21&gt;1,INDEX('Fiche résultats'!J$5:J$20,$T6,1)&lt;&gt;""),INDEX('Fiche résultats'!J$5:J$20,$T6,1),IF('Fiche résultats'!J6&lt;&gt;"",'Fiche résultats'!J6,""))</f>
      </c>
      <c r="K6" s="178">
        <f>IF(AND($S$21&gt;1,INDEX('Fiche résultats'!K$5:K$20,$T6,1)&lt;&gt;""),INDEX('Fiche résultats'!K$5:K$20,$T6,1),IF('Fiche résultats'!K6&lt;&gt;"",'Fiche résultats'!K6,""))</f>
      </c>
      <c r="L6" s="174">
        <f>IF(AND($S$21&gt;1,INDEX('Fiche résultats'!L$5:L$20,$T6,1)&lt;&gt;""),INDEX('Fiche résultats'!L$5:L$20,$T6,1),IF('Fiche résultats'!L6&lt;&gt;"",'Fiche résultats'!L6,""))</f>
      </c>
      <c r="M6" s="178">
        <f>IF(AND($S$21&gt;1,INDEX('Fiche résultats'!M$5:M$20,$T6,1)&lt;&gt;""),INDEX('Fiche résultats'!M$5:M$20,$T6,1),IF('Fiche résultats'!M6&lt;&gt;"",'Fiche résultats'!M6,""))</f>
      </c>
      <c r="N6" s="174">
        <f>IF(AND($S$21&gt;1,INDEX('Fiche résultats'!N$5:N$20,$T6,1)&lt;&gt;""),INDEX('Fiche résultats'!N$5:N$20,$T6,1),IF('Fiche résultats'!N6&lt;&gt;"",'Fiche résultats'!N6,""))</f>
      </c>
      <c r="O6" s="179">
        <f>IF(AND($S$21&gt;1,INDEX('Fiche résultats'!O$5:O$20,$T6,1)&lt;&gt;""),INDEX('Fiche résultats'!O$5:O$20,$T6,1),IF('Fiche résultats'!O6&lt;&gt;"",'Fiche résultats'!O6,""))</f>
      </c>
      <c r="P6" s="180">
        <f>IF(AND($S$21&gt;1,INDEX('Fiche résultats'!P$5:P$20,$T6,1)&lt;&gt;""),INDEX('Fiche résultats'!P$5:P$20,$T6,1),IF('Fiche résultats'!P6&lt;&gt;"",'Fiche résultats'!P6,""))</f>
      </c>
      <c r="Q6" s="181">
        <f>IF(AND($S$21&gt;1,INDEX('Fiche résultats'!Q$5:Q$20,$T6,1)&lt;&gt;""),INDEX('Fiche résultats'!Q$5:Q$20,$T6,1),IF('Fiche résultats'!Q6&lt;&gt;"",'Fiche résultats'!Q6,""))</f>
      </c>
      <c r="R6" s="101"/>
      <c r="S6" s="207">
        <f>IF('Fiche résultats'!P6&lt;&gt;"",'Fiche résultats'!P6+COUNTIF('Fiche résultats'!P6:P$20,'Fiche résultats'!P6)-1,S$21)</f>
        <v>1</v>
      </c>
      <c r="T6" s="210">
        <f aca="true" t="shared" si="0" ref="T6:T20">MATCH(U6,S$5:S$21,0)</f>
        <v>1</v>
      </c>
      <c r="U6" s="211">
        <f>IF(U5+1&lt;S$21,U5+1,S$21)</f>
        <v>1</v>
      </c>
    </row>
    <row r="7" spans="1:21" ht="21" customHeight="1" thickBot="1">
      <c r="A7" s="174">
        <f>IF(AND($S$21&gt;1,INDEX('Fiche résultats'!A$5:A$20,$T7,1)&lt;&gt;""),INDEX('Fiche résultats'!A$5:A$20,$T7,1),IF('Fiche résultats'!A7&lt;&gt;"",'Fiche résultats'!A7,""))</f>
      </c>
      <c r="B7" s="175">
        <f>IF(AND($S$21&gt;1,INDEX('Fiche résultats'!B$5:B$20,$T7,1)&lt;&gt;""),INDEX('Fiche résultats'!B$5:B$20,$T7,1),IF('Fiche résultats'!B7&lt;&gt;"",'Fiche résultats'!B7,""))</f>
      </c>
      <c r="C7" s="176">
        <f>IF(AND($S$21&gt;1,INDEX('Fiche résultats'!C$5:C$20,$T7,1)&lt;&gt;""),INDEX('Fiche résultats'!C$5:C$20,$T7,1),IF('Fiche résultats'!C7&lt;&gt;"",'Fiche résultats'!C7,""))</f>
      </c>
      <c r="D7" s="177">
        <f>IF(AND($S$21&gt;1,INDEX('Fiche résultats'!D$5:D$20,$T7,1)&lt;&gt;""),INDEX('Fiche résultats'!D$5:D$20,$T7,1),IF('Fiche résultats'!D7&lt;&gt;"",'Fiche résultats'!D7,""))</f>
      </c>
      <c r="E7" s="167">
        <f>IF(AND($S$21&gt;1,INDEX('Fiche résultats'!E$5:E$20,$T7,1)&lt;&gt;""),INDEX('Fiche résultats'!E$5:E$20,$T7,1),IF('Fiche résultats'!E7&lt;&gt;"",'Fiche résultats'!E7,""))</f>
      </c>
      <c r="F7" s="175">
        <f>IF(AND($S$21&gt;1,INDEX('Fiche résultats'!F$5:F$20,$T7,1)&lt;&gt;""),INDEX('Fiche résultats'!F$5:F$20,$T7,1),IF('Fiche résultats'!F7&lt;&gt;"",'Fiche résultats'!F7,""))</f>
      </c>
      <c r="G7" s="178">
        <f>IF(AND($S$21&gt;1,INDEX('Fiche résultats'!G$5:G$20,$T7,1)&lt;&gt;""),INDEX('Fiche résultats'!G$5:G$20,$T7,1),IF('Fiche résultats'!G7&lt;&gt;"",'Fiche résultats'!G7,""))</f>
      </c>
      <c r="H7" s="174">
        <f>IF(AND($S$21&gt;1,INDEX('Fiche résultats'!H$5:H$20,$T7,1)&lt;&gt;""),INDEX('Fiche résultats'!H$5:H$20,$T7,1),IF('Fiche résultats'!H7&lt;&gt;"",'Fiche résultats'!H7,""))</f>
      </c>
      <c r="I7" s="178">
        <f>IF(AND($S$21&gt;1,INDEX('Fiche résultats'!I$5:I$20,$T7,1)&lt;&gt;""),INDEX('Fiche résultats'!I$5:I$20,$T7,1),IF('Fiche résultats'!I7&lt;&gt;"",'Fiche résultats'!I7,""))</f>
      </c>
      <c r="J7" s="174">
        <f>IF(AND($S$21&gt;1,INDEX('Fiche résultats'!J$5:J$20,$T7,1)&lt;&gt;""),INDEX('Fiche résultats'!J$5:J$20,$T7,1),IF('Fiche résultats'!J7&lt;&gt;"",'Fiche résultats'!J7,""))</f>
      </c>
      <c r="K7" s="178">
        <f>IF(AND($S$21&gt;1,INDEX('Fiche résultats'!K$5:K$20,$T7,1)&lt;&gt;""),INDEX('Fiche résultats'!K$5:K$20,$T7,1),IF('Fiche résultats'!K7&lt;&gt;"",'Fiche résultats'!K7,""))</f>
      </c>
      <c r="L7" s="174">
        <f>IF(AND($S$21&gt;1,INDEX('Fiche résultats'!L$5:L$20,$T7,1)&lt;&gt;""),INDEX('Fiche résultats'!L$5:L$20,$T7,1),IF('Fiche résultats'!L7&lt;&gt;"",'Fiche résultats'!L7,""))</f>
      </c>
      <c r="M7" s="178">
        <f>IF(AND($S$21&gt;1,INDEX('Fiche résultats'!M$5:M$20,$T7,1)&lt;&gt;""),INDEX('Fiche résultats'!M$5:M$20,$T7,1),IF('Fiche résultats'!M7&lt;&gt;"",'Fiche résultats'!M7,""))</f>
      </c>
      <c r="N7" s="174">
        <f>IF(AND($S$21&gt;1,INDEX('Fiche résultats'!N$5:N$20,$T7,1)&lt;&gt;""),INDEX('Fiche résultats'!N$5:N$20,$T7,1),IF('Fiche résultats'!N7&lt;&gt;"",'Fiche résultats'!N7,""))</f>
      </c>
      <c r="O7" s="179">
        <f>IF(AND($S$21&gt;1,INDEX('Fiche résultats'!O$5:O$20,$T7,1)&lt;&gt;""),INDEX('Fiche résultats'!O$5:O$20,$T7,1),IF('Fiche résultats'!O7&lt;&gt;"",'Fiche résultats'!O7,""))</f>
      </c>
      <c r="P7" s="180">
        <f>IF(AND($S$21&gt;1,INDEX('Fiche résultats'!P$5:P$20,$T7,1)&lt;&gt;""),INDEX('Fiche résultats'!P$5:P$20,$T7,1),IF('Fiche résultats'!P7&lt;&gt;"",'Fiche résultats'!P7,""))</f>
      </c>
      <c r="Q7" s="181">
        <f>IF(AND($S$21&gt;1,INDEX('Fiche résultats'!Q$5:Q$20,$T7,1)&lt;&gt;""),INDEX('Fiche résultats'!Q$5:Q$20,$T7,1),IF('Fiche résultats'!Q7&lt;&gt;"",'Fiche résultats'!Q7,""))</f>
      </c>
      <c r="R7" s="101"/>
      <c r="S7" s="207">
        <f>IF('Fiche résultats'!P7&lt;&gt;"",'Fiche résultats'!P7+COUNTIF('Fiche résultats'!P7:P$20,'Fiche résultats'!P7)-1,S$21)</f>
        <v>1</v>
      </c>
      <c r="T7" s="210">
        <f t="shared" si="0"/>
        <v>1</v>
      </c>
      <c r="U7" s="211">
        <f aca="true" t="shared" si="1" ref="U7:U20">IF(U6+1&lt;S$21,U6+1,S$21)</f>
        <v>1</v>
      </c>
    </row>
    <row r="8" spans="1:21" ht="21" customHeight="1" thickBot="1">
      <c r="A8" s="174">
        <f>IF(AND($S$21&gt;1,INDEX('Fiche résultats'!A$5:A$20,$T8,1)&lt;&gt;""),INDEX('Fiche résultats'!A$5:A$20,$T8,1),IF('Fiche résultats'!A8&lt;&gt;"",'Fiche résultats'!A8,""))</f>
      </c>
      <c r="B8" s="175">
        <f>IF(AND($S$21&gt;1,INDEX('Fiche résultats'!B$5:B$20,$T8,1)&lt;&gt;""),INDEX('Fiche résultats'!B$5:B$20,$T8,1),IF('Fiche résultats'!B8&lt;&gt;"",'Fiche résultats'!B8,""))</f>
      </c>
      <c r="C8" s="176">
        <f>IF(AND($S$21&gt;1,INDEX('Fiche résultats'!C$5:C$20,$T8,1)&lt;&gt;""),INDEX('Fiche résultats'!C$5:C$20,$T8,1),IF('Fiche résultats'!C8&lt;&gt;"",'Fiche résultats'!C8,""))</f>
      </c>
      <c r="D8" s="177">
        <f>IF(AND($S$21&gt;1,INDEX('Fiche résultats'!D$5:D$20,$T8,1)&lt;&gt;""),INDEX('Fiche résultats'!D$5:D$20,$T8,1),IF('Fiche résultats'!D8&lt;&gt;"",'Fiche résultats'!D8,""))</f>
      </c>
      <c r="E8" s="167">
        <f>IF(AND($S$21&gt;1,INDEX('Fiche résultats'!E$5:E$20,$T8,1)&lt;&gt;""),INDEX('Fiche résultats'!E$5:E$20,$T8,1),IF('Fiche résultats'!E8&lt;&gt;"",'Fiche résultats'!E8,""))</f>
      </c>
      <c r="F8" s="175">
        <f>IF(AND($S$21&gt;1,INDEX('Fiche résultats'!F$5:F$20,$T8,1)&lt;&gt;""),INDEX('Fiche résultats'!F$5:F$20,$T8,1),IF('Fiche résultats'!F8&lt;&gt;"",'Fiche résultats'!F8,""))</f>
      </c>
      <c r="G8" s="178">
        <f>IF(AND($S$21&gt;1,INDEX('Fiche résultats'!G$5:G$20,$T8,1)&lt;&gt;""),INDEX('Fiche résultats'!G$5:G$20,$T8,1),IF('Fiche résultats'!G8&lt;&gt;"",'Fiche résultats'!G8,""))</f>
      </c>
      <c r="H8" s="174">
        <f>IF(AND($S$21&gt;1,INDEX('Fiche résultats'!H$5:H$20,$T8,1)&lt;&gt;""),INDEX('Fiche résultats'!H$5:H$20,$T8,1),IF('Fiche résultats'!H8&lt;&gt;"",'Fiche résultats'!H8,""))</f>
      </c>
      <c r="I8" s="178">
        <f>IF(AND($S$21&gt;1,INDEX('Fiche résultats'!I$5:I$20,$T8,1)&lt;&gt;""),INDEX('Fiche résultats'!I$5:I$20,$T8,1),IF('Fiche résultats'!I8&lt;&gt;"",'Fiche résultats'!I8,""))</f>
      </c>
      <c r="J8" s="174">
        <f>IF(AND($S$21&gt;1,INDEX('Fiche résultats'!J$5:J$20,$T8,1)&lt;&gt;""),INDEX('Fiche résultats'!J$5:J$20,$T8,1),IF('Fiche résultats'!J8&lt;&gt;"",'Fiche résultats'!J8,""))</f>
      </c>
      <c r="K8" s="178">
        <f>IF(AND($S$21&gt;1,INDEX('Fiche résultats'!K$5:K$20,$T8,1)&lt;&gt;""),INDEX('Fiche résultats'!K$5:K$20,$T8,1),IF('Fiche résultats'!K8&lt;&gt;"",'Fiche résultats'!K8,""))</f>
      </c>
      <c r="L8" s="174">
        <f>IF(AND($S$21&gt;1,INDEX('Fiche résultats'!L$5:L$20,$T8,1)&lt;&gt;""),INDEX('Fiche résultats'!L$5:L$20,$T8,1),IF('Fiche résultats'!L8&lt;&gt;"",'Fiche résultats'!L8,""))</f>
      </c>
      <c r="M8" s="178">
        <f>IF(AND($S$21&gt;1,INDEX('Fiche résultats'!M$5:M$20,$T8,1)&lt;&gt;""),INDEX('Fiche résultats'!M$5:M$20,$T8,1),IF('Fiche résultats'!M8&lt;&gt;"",'Fiche résultats'!M8,""))</f>
      </c>
      <c r="N8" s="174">
        <f>IF(AND($S$21&gt;1,INDEX('Fiche résultats'!N$5:N$20,$T8,1)&lt;&gt;""),INDEX('Fiche résultats'!N$5:N$20,$T8,1),IF('Fiche résultats'!N8&lt;&gt;"",'Fiche résultats'!N8,""))</f>
      </c>
      <c r="O8" s="179">
        <f>IF(AND($S$21&gt;1,INDEX('Fiche résultats'!O$5:O$20,$T8,1)&lt;&gt;""),INDEX('Fiche résultats'!O$5:O$20,$T8,1),IF('Fiche résultats'!O8&lt;&gt;"",'Fiche résultats'!O8,""))</f>
      </c>
      <c r="P8" s="180">
        <f>IF(AND($S$21&gt;1,INDEX('Fiche résultats'!P$5:P$20,$T8,1)&lt;&gt;""),INDEX('Fiche résultats'!P$5:P$20,$T8,1),IF('Fiche résultats'!P8&lt;&gt;"",'Fiche résultats'!P8,""))</f>
      </c>
      <c r="Q8" s="181">
        <f>IF(AND($S$21&gt;1,INDEX('Fiche résultats'!Q$5:Q$20,$T8,1)&lt;&gt;""),INDEX('Fiche résultats'!Q$5:Q$20,$T8,1),IF('Fiche résultats'!Q8&lt;&gt;"",'Fiche résultats'!Q8,""))</f>
      </c>
      <c r="R8" s="101"/>
      <c r="S8" s="207">
        <f>IF('Fiche résultats'!P8&lt;&gt;"",'Fiche résultats'!P8+COUNTIF('Fiche résultats'!P8:P$20,'Fiche résultats'!P8)-1,S$21)</f>
        <v>1</v>
      </c>
      <c r="T8" s="210">
        <f t="shared" si="0"/>
        <v>1</v>
      </c>
      <c r="U8" s="211">
        <f t="shared" si="1"/>
        <v>1</v>
      </c>
    </row>
    <row r="9" spans="1:21" ht="21" customHeight="1" thickBot="1">
      <c r="A9" s="174">
        <f>IF(AND($S$21&gt;1,INDEX('Fiche résultats'!A$5:A$20,$T9,1)&lt;&gt;""),INDEX('Fiche résultats'!A$5:A$20,$T9,1),IF('Fiche résultats'!A9&lt;&gt;"",'Fiche résultats'!A9,""))</f>
      </c>
      <c r="B9" s="175">
        <f>IF(AND($S$21&gt;1,INDEX('Fiche résultats'!B$5:B$20,$T9,1)&lt;&gt;""),INDEX('Fiche résultats'!B$5:B$20,$T9,1),IF('Fiche résultats'!B9&lt;&gt;"",'Fiche résultats'!B9,""))</f>
      </c>
      <c r="C9" s="176">
        <f>IF(AND($S$21&gt;1,INDEX('Fiche résultats'!C$5:C$20,$T9,1)&lt;&gt;""),INDEX('Fiche résultats'!C$5:C$20,$T9,1),IF('Fiche résultats'!C9&lt;&gt;"",'Fiche résultats'!C9,""))</f>
      </c>
      <c r="D9" s="177">
        <f>IF(AND($S$21&gt;1,INDEX('Fiche résultats'!D$5:D$20,$T9,1)&lt;&gt;""),INDEX('Fiche résultats'!D$5:D$20,$T9,1),IF('Fiche résultats'!D9&lt;&gt;"",'Fiche résultats'!D9,""))</f>
      </c>
      <c r="E9" s="167">
        <f>IF(AND($S$21&gt;1,INDEX('Fiche résultats'!E$5:E$20,$T9,1)&lt;&gt;""),INDEX('Fiche résultats'!E$5:E$20,$T9,1),IF('Fiche résultats'!E9&lt;&gt;"",'Fiche résultats'!E9,""))</f>
      </c>
      <c r="F9" s="175">
        <f>IF(AND($S$21&gt;1,INDEX('Fiche résultats'!F$5:F$20,$T9,1)&lt;&gt;""),INDEX('Fiche résultats'!F$5:F$20,$T9,1),IF('Fiche résultats'!F9&lt;&gt;"",'Fiche résultats'!F9,""))</f>
      </c>
      <c r="G9" s="178">
        <f>IF(AND($S$21&gt;1,INDEX('Fiche résultats'!G$5:G$20,$T9,1)&lt;&gt;""),INDEX('Fiche résultats'!G$5:G$20,$T9,1),IF('Fiche résultats'!G9&lt;&gt;"",'Fiche résultats'!G9,""))</f>
      </c>
      <c r="H9" s="174">
        <f>IF(AND($S$21&gt;1,INDEX('Fiche résultats'!H$5:H$20,$T9,1)&lt;&gt;""),INDEX('Fiche résultats'!H$5:H$20,$T9,1),IF('Fiche résultats'!H9&lt;&gt;"",'Fiche résultats'!H9,""))</f>
      </c>
      <c r="I9" s="178">
        <f>IF(AND($S$21&gt;1,INDEX('Fiche résultats'!I$5:I$20,$T9,1)&lt;&gt;""),INDEX('Fiche résultats'!I$5:I$20,$T9,1),IF('Fiche résultats'!I9&lt;&gt;"",'Fiche résultats'!I9,""))</f>
      </c>
      <c r="J9" s="174">
        <f>IF(AND($S$21&gt;1,INDEX('Fiche résultats'!J$5:J$20,$T9,1)&lt;&gt;""),INDEX('Fiche résultats'!J$5:J$20,$T9,1),IF('Fiche résultats'!J9&lt;&gt;"",'Fiche résultats'!J9,""))</f>
      </c>
      <c r="K9" s="178">
        <f>IF(AND($S$21&gt;1,INDEX('Fiche résultats'!K$5:K$20,$T9,1)&lt;&gt;""),INDEX('Fiche résultats'!K$5:K$20,$T9,1),IF('Fiche résultats'!K9&lt;&gt;"",'Fiche résultats'!K9,""))</f>
      </c>
      <c r="L9" s="174">
        <f>IF(AND($S$21&gt;1,INDEX('Fiche résultats'!L$5:L$20,$T9,1)&lt;&gt;""),INDEX('Fiche résultats'!L$5:L$20,$T9,1),IF('Fiche résultats'!L9&lt;&gt;"",'Fiche résultats'!L9,""))</f>
      </c>
      <c r="M9" s="178">
        <f>IF(AND($S$21&gt;1,INDEX('Fiche résultats'!M$5:M$20,$T9,1)&lt;&gt;""),INDEX('Fiche résultats'!M$5:M$20,$T9,1),IF('Fiche résultats'!M9&lt;&gt;"",'Fiche résultats'!M9,""))</f>
      </c>
      <c r="N9" s="174">
        <f>IF(AND($S$21&gt;1,INDEX('Fiche résultats'!N$5:N$20,$T9,1)&lt;&gt;""),INDEX('Fiche résultats'!N$5:N$20,$T9,1),IF('Fiche résultats'!N9&lt;&gt;"",'Fiche résultats'!N9,""))</f>
      </c>
      <c r="O9" s="179">
        <f>IF(AND($S$21&gt;1,INDEX('Fiche résultats'!O$5:O$20,$T9,1)&lt;&gt;""),INDEX('Fiche résultats'!O$5:O$20,$T9,1),IF('Fiche résultats'!O9&lt;&gt;"",'Fiche résultats'!O9,""))</f>
      </c>
      <c r="P9" s="180">
        <f>IF(AND($S$21&gt;1,INDEX('Fiche résultats'!P$5:P$20,$T9,1)&lt;&gt;""),INDEX('Fiche résultats'!P$5:P$20,$T9,1),IF('Fiche résultats'!P9&lt;&gt;"",'Fiche résultats'!P9,""))</f>
      </c>
      <c r="Q9" s="181">
        <f>IF(AND($S$21&gt;1,INDEX('Fiche résultats'!Q$5:Q$20,$T9,1)&lt;&gt;""),INDEX('Fiche résultats'!Q$5:Q$20,$T9,1),IF('Fiche résultats'!Q9&lt;&gt;"",'Fiche résultats'!Q9,""))</f>
      </c>
      <c r="R9" s="101"/>
      <c r="S9" s="207">
        <f>IF('Fiche résultats'!P9&lt;&gt;"",'Fiche résultats'!P9+COUNTIF('Fiche résultats'!P9:P$20,'Fiche résultats'!P9)-1,S$21)</f>
        <v>1</v>
      </c>
      <c r="T9" s="210">
        <f t="shared" si="0"/>
        <v>1</v>
      </c>
      <c r="U9" s="211">
        <f t="shared" si="1"/>
        <v>1</v>
      </c>
    </row>
    <row r="10" spans="1:21" ht="21" customHeight="1" thickBot="1">
      <c r="A10" s="174">
        <f>IF(AND($S$21&gt;1,INDEX('Fiche résultats'!A$5:A$20,$T10,1)&lt;&gt;""),INDEX('Fiche résultats'!A$5:A$20,$T10,1),IF('Fiche résultats'!A10&lt;&gt;"",'Fiche résultats'!A10,""))</f>
      </c>
      <c r="B10" s="175">
        <f>IF(AND($S$21&gt;1,INDEX('Fiche résultats'!B$5:B$20,$T10,1)&lt;&gt;""),INDEX('Fiche résultats'!B$5:B$20,$T10,1),IF('Fiche résultats'!B10&lt;&gt;"",'Fiche résultats'!B10,""))</f>
      </c>
      <c r="C10" s="176">
        <f>IF(AND($S$21&gt;1,INDEX('Fiche résultats'!C$5:C$20,$T10,1)&lt;&gt;""),INDEX('Fiche résultats'!C$5:C$20,$T10,1),IF('Fiche résultats'!C10&lt;&gt;"",'Fiche résultats'!C10,""))</f>
      </c>
      <c r="D10" s="177">
        <f>IF(AND($S$21&gt;1,INDEX('Fiche résultats'!D$5:D$20,$T10,1)&lt;&gt;""),INDEX('Fiche résultats'!D$5:D$20,$T10,1),IF('Fiche résultats'!D10&lt;&gt;"",'Fiche résultats'!D10,""))</f>
      </c>
      <c r="E10" s="167">
        <f>IF(AND($S$21&gt;1,INDEX('Fiche résultats'!E$5:E$20,$T10,1)&lt;&gt;""),INDEX('Fiche résultats'!E$5:E$20,$T10,1),IF('Fiche résultats'!E10&lt;&gt;"",'Fiche résultats'!E10,""))</f>
      </c>
      <c r="F10" s="175">
        <f>IF(AND($S$21&gt;1,INDEX('Fiche résultats'!F$5:F$20,$T10,1)&lt;&gt;""),INDEX('Fiche résultats'!F$5:F$20,$T10,1),IF('Fiche résultats'!F10&lt;&gt;"",'Fiche résultats'!F10,""))</f>
      </c>
      <c r="G10" s="178">
        <f>IF(AND($S$21&gt;1,INDEX('Fiche résultats'!G$5:G$20,$T10,1)&lt;&gt;""),INDEX('Fiche résultats'!G$5:G$20,$T10,1),IF('Fiche résultats'!G10&lt;&gt;"",'Fiche résultats'!G10,""))</f>
      </c>
      <c r="H10" s="174">
        <f>IF(AND($S$21&gt;1,INDEX('Fiche résultats'!H$5:H$20,$T10,1)&lt;&gt;""),INDEX('Fiche résultats'!H$5:H$20,$T10,1),IF('Fiche résultats'!H10&lt;&gt;"",'Fiche résultats'!H10,""))</f>
      </c>
      <c r="I10" s="178">
        <f>IF(AND($S$21&gt;1,INDEX('Fiche résultats'!I$5:I$20,$T10,1)&lt;&gt;""),INDEX('Fiche résultats'!I$5:I$20,$T10,1),IF('Fiche résultats'!I10&lt;&gt;"",'Fiche résultats'!I10,""))</f>
      </c>
      <c r="J10" s="174">
        <f>IF(AND($S$21&gt;1,INDEX('Fiche résultats'!J$5:J$20,$T10,1)&lt;&gt;""),INDEX('Fiche résultats'!J$5:J$20,$T10,1),IF('Fiche résultats'!J10&lt;&gt;"",'Fiche résultats'!J10,""))</f>
      </c>
      <c r="K10" s="178">
        <f>IF(AND($S$21&gt;1,INDEX('Fiche résultats'!K$5:K$20,$T10,1)&lt;&gt;""),INDEX('Fiche résultats'!K$5:K$20,$T10,1),IF('Fiche résultats'!K10&lt;&gt;"",'Fiche résultats'!K10,""))</f>
      </c>
      <c r="L10" s="174">
        <f>IF(AND($S$21&gt;1,INDEX('Fiche résultats'!L$5:L$20,$T10,1)&lt;&gt;""),INDEX('Fiche résultats'!L$5:L$20,$T10,1),IF('Fiche résultats'!L10&lt;&gt;"",'Fiche résultats'!L10,""))</f>
      </c>
      <c r="M10" s="178">
        <f>IF(AND($S$21&gt;1,INDEX('Fiche résultats'!M$5:M$20,$T10,1)&lt;&gt;""),INDEX('Fiche résultats'!M$5:M$20,$T10,1),IF('Fiche résultats'!M10&lt;&gt;"",'Fiche résultats'!M10,""))</f>
      </c>
      <c r="N10" s="174">
        <f>IF(AND($S$21&gt;1,INDEX('Fiche résultats'!N$5:N$20,$T10,1)&lt;&gt;""),INDEX('Fiche résultats'!N$5:N$20,$T10,1),IF('Fiche résultats'!N10&lt;&gt;"",'Fiche résultats'!N10,""))</f>
      </c>
      <c r="O10" s="179">
        <f>IF(AND($S$21&gt;1,INDEX('Fiche résultats'!O$5:O$20,$T10,1)&lt;&gt;""),INDEX('Fiche résultats'!O$5:O$20,$T10,1),IF('Fiche résultats'!O10&lt;&gt;"",'Fiche résultats'!O10,""))</f>
      </c>
      <c r="P10" s="180">
        <f>IF(AND($S$21&gt;1,INDEX('Fiche résultats'!P$5:P$20,$T10,1)&lt;&gt;""),INDEX('Fiche résultats'!P$5:P$20,$T10,1),IF('Fiche résultats'!P10&lt;&gt;"",'Fiche résultats'!P10,""))</f>
      </c>
      <c r="Q10" s="181">
        <f>IF(AND($S$21&gt;1,INDEX('Fiche résultats'!Q$5:Q$20,$T10,1)&lt;&gt;""),INDEX('Fiche résultats'!Q$5:Q$20,$T10,1),IF('Fiche résultats'!Q10&lt;&gt;"",'Fiche résultats'!Q10,""))</f>
      </c>
      <c r="R10" s="101"/>
      <c r="S10" s="207">
        <f>IF('Fiche résultats'!P10&lt;&gt;"",'Fiche résultats'!P10+COUNTIF('Fiche résultats'!P10:P$20,'Fiche résultats'!P10)-1,S$21)</f>
        <v>1</v>
      </c>
      <c r="T10" s="210">
        <f t="shared" si="0"/>
        <v>1</v>
      </c>
      <c r="U10" s="211">
        <f t="shared" si="1"/>
        <v>1</v>
      </c>
    </row>
    <row r="11" spans="1:21" ht="21" customHeight="1" thickBot="1">
      <c r="A11" s="174">
        <f>IF(AND($S$21&gt;1,INDEX('Fiche résultats'!A$5:A$20,$T11,1)&lt;&gt;""),INDEX('Fiche résultats'!A$5:A$20,$T11,1),IF('Fiche résultats'!A11&lt;&gt;"",'Fiche résultats'!A11,""))</f>
      </c>
      <c r="B11" s="175">
        <f>IF(AND($S$21&gt;1,INDEX('Fiche résultats'!B$5:B$20,$T11,1)&lt;&gt;""),INDEX('Fiche résultats'!B$5:B$20,$T11,1),IF('Fiche résultats'!B11&lt;&gt;"",'Fiche résultats'!B11,""))</f>
      </c>
      <c r="C11" s="176">
        <f>IF(AND($S$21&gt;1,INDEX('Fiche résultats'!C$5:C$20,$T11,1)&lt;&gt;""),INDEX('Fiche résultats'!C$5:C$20,$T11,1),IF('Fiche résultats'!C11&lt;&gt;"",'Fiche résultats'!C11,""))</f>
      </c>
      <c r="D11" s="177">
        <f>IF(AND($S$21&gt;1,INDEX('Fiche résultats'!D$5:D$20,$T11,1)&lt;&gt;""),INDEX('Fiche résultats'!D$5:D$20,$T11,1),IF('Fiche résultats'!D11&lt;&gt;"",'Fiche résultats'!D11,""))</f>
      </c>
      <c r="E11" s="167">
        <f>IF(AND($S$21&gt;1,INDEX('Fiche résultats'!E$5:E$20,$T11,1)&lt;&gt;""),INDEX('Fiche résultats'!E$5:E$20,$T11,1),IF('Fiche résultats'!E11&lt;&gt;"",'Fiche résultats'!E11,""))</f>
      </c>
      <c r="F11" s="175">
        <f>IF(AND($S$21&gt;1,INDEX('Fiche résultats'!F$5:F$20,$T11,1)&lt;&gt;""),INDEX('Fiche résultats'!F$5:F$20,$T11,1),IF('Fiche résultats'!F11&lt;&gt;"",'Fiche résultats'!F11,""))</f>
      </c>
      <c r="G11" s="178">
        <f>IF(AND($S$21&gt;1,INDEX('Fiche résultats'!G$5:G$20,$T11,1)&lt;&gt;""),INDEX('Fiche résultats'!G$5:G$20,$T11,1),IF('Fiche résultats'!G11&lt;&gt;"",'Fiche résultats'!G11,""))</f>
      </c>
      <c r="H11" s="174">
        <f>IF(AND($S$21&gt;1,INDEX('Fiche résultats'!H$5:H$20,$T11,1)&lt;&gt;""),INDEX('Fiche résultats'!H$5:H$20,$T11,1),IF('Fiche résultats'!H11&lt;&gt;"",'Fiche résultats'!H11,""))</f>
      </c>
      <c r="I11" s="178">
        <f>IF(AND($S$21&gt;1,INDEX('Fiche résultats'!I$5:I$20,$T11,1)&lt;&gt;""),INDEX('Fiche résultats'!I$5:I$20,$T11,1),IF('Fiche résultats'!I11&lt;&gt;"",'Fiche résultats'!I11,""))</f>
      </c>
      <c r="J11" s="174">
        <f>IF(AND($S$21&gt;1,INDEX('Fiche résultats'!J$5:J$20,$T11,1)&lt;&gt;""),INDEX('Fiche résultats'!J$5:J$20,$T11,1),IF('Fiche résultats'!J11&lt;&gt;"",'Fiche résultats'!J11,""))</f>
      </c>
      <c r="K11" s="178">
        <f>IF(AND($S$21&gt;1,INDEX('Fiche résultats'!K$5:K$20,$T11,1)&lt;&gt;""),INDEX('Fiche résultats'!K$5:K$20,$T11,1),IF('Fiche résultats'!K11&lt;&gt;"",'Fiche résultats'!K11,""))</f>
      </c>
      <c r="L11" s="174">
        <f>IF(AND($S$21&gt;1,INDEX('Fiche résultats'!L$5:L$20,$T11,1)&lt;&gt;""),INDEX('Fiche résultats'!L$5:L$20,$T11,1),IF('Fiche résultats'!L11&lt;&gt;"",'Fiche résultats'!L11,""))</f>
      </c>
      <c r="M11" s="178">
        <f>IF(AND($S$21&gt;1,INDEX('Fiche résultats'!M$5:M$20,$T11,1)&lt;&gt;""),INDEX('Fiche résultats'!M$5:M$20,$T11,1),IF('Fiche résultats'!M11&lt;&gt;"",'Fiche résultats'!M11,""))</f>
      </c>
      <c r="N11" s="174">
        <f>IF(AND($S$21&gt;1,INDEX('Fiche résultats'!N$5:N$20,$T11,1)&lt;&gt;""),INDEX('Fiche résultats'!N$5:N$20,$T11,1),IF('Fiche résultats'!N11&lt;&gt;"",'Fiche résultats'!N11,""))</f>
      </c>
      <c r="O11" s="179">
        <f>IF(AND($S$21&gt;1,INDEX('Fiche résultats'!O$5:O$20,$T11,1)&lt;&gt;""),INDEX('Fiche résultats'!O$5:O$20,$T11,1),IF('Fiche résultats'!O11&lt;&gt;"",'Fiche résultats'!O11,""))</f>
      </c>
      <c r="P11" s="180">
        <f>IF(AND($S$21&gt;1,INDEX('Fiche résultats'!P$5:P$20,$T11,1)&lt;&gt;""),INDEX('Fiche résultats'!P$5:P$20,$T11,1),IF('Fiche résultats'!P11&lt;&gt;"",'Fiche résultats'!P11,""))</f>
      </c>
      <c r="Q11" s="181">
        <f>IF(AND($S$21&gt;1,INDEX('Fiche résultats'!Q$5:Q$20,$T11,1)&lt;&gt;""),INDEX('Fiche résultats'!Q$5:Q$20,$T11,1),IF('Fiche résultats'!Q11&lt;&gt;"",'Fiche résultats'!Q11,""))</f>
      </c>
      <c r="R11" s="101"/>
      <c r="S11" s="207">
        <f>IF('Fiche résultats'!P11&lt;&gt;"",'Fiche résultats'!P11+COUNTIF('Fiche résultats'!P11:P$20,'Fiche résultats'!P11)-1,S$21)</f>
        <v>1</v>
      </c>
      <c r="T11" s="210">
        <f t="shared" si="0"/>
        <v>1</v>
      </c>
      <c r="U11" s="211">
        <f t="shared" si="1"/>
        <v>1</v>
      </c>
    </row>
    <row r="12" spans="1:21" ht="21" customHeight="1" thickBot="1">
      <c r="A12" s="174">
        <f>IF(AND($S$21&gt;1,INDEX('Fiche résultats'!A$5:A$20,$T12,1)&lt;&gt;""),INDEX('Fiche résultats'!A$5:A$20,$T12,1),IF('Fiche résultats'!A12&lt;&gt;"",'Fiche résultats'!A12,""))</f>
      </c>
      <c r="B12" s="175">
        <f>IF(AND($S$21&gt;1,INDEX('Fiche résultats'!B$5:B$20,$T12,1)&lt;&gt;""),INDEX('Fiche résultats'!B$5:B$20,$T12,1),IF('Fiche résultats'!B12&lt;&gt;"",'Fiche résultats'!B12,""))</f>
      </c>
      <c r="C12" s="176">
        <f>IF(AND($S$21&gt;1,INDEX('Fiche résultats'!C$5:C$20,$T12,1)&lt;&gt;""),INDEX('Fiche résultats'!C$5:C$20,$T12,1),IF('Fiche résultats'!C12&lt;&gt;"",'Fiche résultats'!C12,""))</f>
      </c>
      <c r="D12" s="177">
        <f>IF(AND($S$21&gt;1,INDEX('Fiche résultats'!D$5:D$20,$T12,1)&lt;&gt;""),INDEX('Fiche résultats'!D$5:D$20,$T12,1),IF('Fiche résultats'!D12&lt;&gt;"",'Fiche résultats'!D12,""))</f>
      </c>
      <c r="E12" s="167">
        <f>IF(AND($S$21&gt;1,INDEX('Fiche résultats'!E$5:E$20,$T12,1)&lt;&gt;""),INDEX('Fiche résultats'!E$5:E$20,$T12,1),IF('Fiche résultats'!E12&lt;&gt;"",'Fiche résultats'!E12,""))</f>
      </c>
      <c r="F12" s="175">
        <f>IF(AND($S$21&gt;1,INDEX('Fiche résultats'!F$5:F$20,$T12,1)&lt;&gt;""),INDEX('Fiche résultats'!F$5:F$20,$T12,1),IF('Fiche résultats'!F12&lt;&gt;"",'Fiche résultats'!F12,""))</f>
      </c>
      <c r="G12" s="178">
        <f>IF(AND($S$21&gt;1,INDEX('Fiche résultats'!G$5:G$20,$T12,1)&lt;&gt;""),INDEX('Fiche résultats'!G$5:G$20,$T12,1),IF('Fiche résultats'!G12&lt;&gt;"",'Fiche résultats'!G12,""))</f>
      </c>
      <c r="H12" s="174">
        <f>IF(AND($S$21&gt;1,INDEX('Fiche résultats'!H$5:H$20,$T12,1)&lt;&gt;""),INDEX('Fiche résultats'!H$5:H$20,$T12,1),IF('Fiche résultats'!H12&lt;&gt;"",'Fiche résultats'!H12,""))</f>
      </c>
      <c r="I12" s="178">
        <f>IF(AND($S$21&gt;1,INDEX('Fiche résultats'!I$5:I$20,$T12,1)&lt;&gt;""),INDEX('Fiche résultats'!I$5:I$20,$T12,1),IF('Fiche résultats'!I12&lt;&gt;"",'Fiche résultats'!I12,""))</f>
      </c>
      <c r="J12" s="174">
        <f>IF(AND($S$21&gt;1,INDEX('Fiche résultats'!J$5:J$20,$T12,1)&lt;&gt;""),INDEX('Fiche résultats'!J$5:J$20,$T12,1),IF('Fiche résultats'!J12&lt;&gt;"",'Fiche résultats'!J12,""))</f>
      </c>
      <c r="K12" s="178">
        <f>IF(AND($S$21&gt;1,INDEX('Fiche résultats'!K$5:K$20,$T12,1)&lt;&gt;""),INDEX('Fiche résultats'!K$5:K$20,$T12,1),IF('Fiche résultats'!K12&lt;&gt;"",'Fiche résultats'!K12,""))</f>
      </c>
      <c r="L12" s="174">
        <f>IF(AND($S$21&gt;1,INDEX('Fiche résultats'!L$5:L$20,$T12,1)&lt;&gt;""),INDEX('Fiche résultats'!L$5:L$20,$T12,1),IF('Fiche résultats'!L12&lt;&gt;"",'Fiche résultats'!L12,""))</f>
      </c>
      <c r="M12" s="178">
        <f>IF(AND($S$21&gt;1,INDEX('Fiche résultats'!M$5:M$20,$T12,1)&lt;&gt;""),INDEX('Fiche résultats'!M$5:M$20,$T12,1),IF('Fiche résultats'!M12&lt;&gt;"",'Fiche résultats'!M12,""))</f>
      </c>
      <c r="N12" s="174">
        <f>IF(AND($S$21&gt;1,INDEX('Fiche résultats'!N$5:N$20,$T12,1)&lt;&gt;""),INDEX('Fiche résultats'!N$5:N$20,$T12,1),IF('Fiche résultats'!N12&lt;&gt;"",'Fiche résultats'!N12,""))</f>
      </c>
      <c r="O12" s="179">
        <f>IF(AND($S$21&gt;1,INDEX('Fiche résultats'!O$5:O$20,$T12,1)&lt;&gt;""),INDEX('Fiche résultats'!O$5:O$20,$T12,1),IF('Fiche résultats'!O12&lt;&gt;"",'Fiche résultats'!O12,""))</f>
      </c>
      <c r="P12" s="180">
        <f>IF(AND($S$21&gt;1,INDEX('Fiche résultats'!P$5:P$20,$T12,1)&lt;&gt;""),INDEX('Fiche résultats'!P$5:P$20,$T12,1),IF('Fiche résultats'!P12&lt;&gt;"",'Fiche résultats'!P12,""))</f>
      </c>
      <c r="Q12" s="181">
        <f>IF(AND($S$21&gt;1,INDEX('Fiche résultats'!Q$5:Q$20,$T12,1)&lt;&gt;""),INDEX('Fiche résultats'!Q$5:Q$20,$T12,1),IF('Fiche résultats'!Q12&lt;&gt;"",'Fiche résultats'!Q12,""))</f>
      </c>
      <c r="R12" s="101"/>
      <c r="S12" s="207">
        <f>IF('Fiche résultats'!P12&lt;&gt;"",'Fiche résultats'!P12+COUNTIF('Fiche résultats'!P12:P$20,'Fiche résultats'!P12)-1,S$21)</f>
        <v>1</v>
      </c>
      <c r="T12" s="210">
        <f t="shared" si="0"/>
        <v>1</v>
      </c>
      <c r="U12" s="211">
        <f t="shared" si="1"/>
        <v>1</v>
      </c>
    </row>
    <row r="13" spans="1:21" ht="21" customHeight="1" thickBot="1">
      <c r="A13" s="174">
        <f>IF(AND($S$21&gt;1,INDEX('Fiche résultats'!A$5:A$20,$T13,1)&lt;&gt;""),INDEX('Fiche résultats'!A$5:A$20,$T13,1),IF('Fiche résultats'!A13&lt;&gt;"",'Fiche résultats'!A13,""))</f>
      </c>
      <c r="B13" s="175">
        <f>IF(AND($S$21&gt;1,INDEX('Fiche résultats'!B$5:B$20,$T13,1)&lt;&gt;""),INDEX('Fiche résultats'!B$5:B$20,$T13,1),IF('Fiche résultats'!B13&lt;&gt;"",'Fiche résultats'!B13,""))</f>
      </c>
      <c r="C13" s="176">
        <f>IF(AND($S$21&gt;1,INDEX('Fiche résultats'!C$5:C$20,$T13,1)&lt;&gt;""),INDEX('Fiche résultats'!C$5:C$20,$T13,1),IF('Fiche résultats'!C13&lt;&gt;"",'Fiche résultats'!C13,""))</f>
      </c>
      <c r="D13" s="177">
        <f>IF(AND($S$21&gt;1,INDEX('Fiche résultats'!D$5:D$20,$T13,1)&lt;&gt;""),INDEX('Fiche résultats'!D$5:D$20,$T13,1),IF('Fiche résultats'!D13&lt;&gt;"",'Fiche résultats'!D13,""))</f>
      </c>
      <c r="E13" s="167">
        <f>IF(AND($S$21&gt;1,INDEX('Fiche résultats'!E$5:E$20,$T13,1)&lt;&gt;""),INDEX('Fiche résultats'!E$5:E$20,$T13,1),IF('Fiche résultats'!E13&lt;&gt;"",'Fiche résultats'!E13,""))</f>
      </c>
      <c r="F13" s="175">
        <f>IF(AND($S$21&gt;1,INDEX('Fiche résultats'!F$5:F$20,$T13,1)&lt;&gt;""),INDEX('Fiche résultats'!F$5:F$20,$T13,1),IF('Fiche résultats'!F13&lt;&gt;"",'Fiche résultats'!F13,""))</f>
      </c>
      <c r="G13" s="178">
        <f>IF(AND($S$21&gt;1,INDEX('Fiche résultats'!G$5:G$20,$T13,1)&lt;&gt;""),INDEX('Fiche résultats'!G$5:G$20,$T13,1),IF('Fiche résultats'!G13&lt;&gt;"",'Fiche résultats'!G13,""))</f>
      </c>
      <c r="H13" s="174">
        <f>IF(AND($S$21&gt;1,INDEX('Fiche résultats'!H$5:H$20,$T13,1)&lt;&gt;""),INDEX('Fiche résultats'!H$5:H$20,$T13,1),IF('Fiche résultats'!H13&lt;&gt;"",'Fiche résultats'!H13,""))</f>
      </c>
      <c r="I13" s="178">
        <f>IF(AND($S$21&gt;1,INDEX('Fiche résultats'!I$5:I$20,$T13,1)&lt;&gt;""),INDEX('Fiche résultats'!I$5:I$20,$T13,1),IF('Fiche résultats'!I13&lt;&gt;"",'Fiche résultats'!I13,""))</f>
      </c>
      <c r="J13" s="174">
        <f>IF(AND($S$21&gt;1,INDEX('Fiche résultats'!J$5:J$20,$T13,1)&lt;&gt;""),INDEX('Fiche résultats'!J$5:J$20,$T13,1),IF('Fiche résultats'!J13&lt;&gt;"",'Fiche résultats'!J13,""))</f>
      </c>
      <c r="K13" s="178">
        <f>IF(AND($S$21&gt;1,INDEX('Fiche résultats'!K$5:K$20,$T13,1)&lt;&gt;""),INDEX('Fiche résultats'!K$5:K$20,$T13,1),IF('Fiche résultats'!K13&lt;&gt;"",'Fiche résultats'!K13,""))</f>
      </c>
      <c r="L13" s="174">
        <f>IF(AND($S$21&gt;1,INDEX('Fiche résultats'!L$5:L$20,$T13,1)&lt;&gt;""),INDEX('Fiche résultats'!L$5:L$20,$T13,1),IF('Fiche résultats'!L13&lt;&gt;"",'Fiche résultats'!L13,""))</f>
      </c>
      <c r="M13" s="178">
        <f>IF(AND($S$21&gt;1,INDEX('Fiche résultats'!M$5:M$20,$T13,1)&lt;&gt;""),INDEX('Fiche résultats'!M$5:M$20,$T13,1),IF('Fiche résultats'!M13&lt;&gt;"",'Fiche résultats'!M13,""))</f>
      </c>
      <c r="N13" s="174">
        <f>IF(AND($S$21&gt;1,INDEX('Fiche résultats'!N$5:N$20,$T13,1)&lt;&gt;""),INDEX('Fiche résultats'!N$5:N$20,$T13,1),IF('Fiche résultats'!N13&lt;&gt;"",'Fiche résultats'!N13,""))</f>
      </c>
      <c r="O13" s="179">
        <f>IF(AND($S$21&gt;1,INDEX('Fiche résultats'!O$5:O$20,$T13,1)&lt;&gt;""),INDEX('Fiche résultats'!O$5:O$20,$T13,1),IF('Fiche résultats'!O13&lt;&gt;"",'Fiche résultats'!O13,""))</f>
      </c>
      <c r="P13" s="180">
        <f>IF(AND($S$21&gt;1,INDEX('Fiche résultats'!P$5:P$20,$T13,1)&lt;&gt;""),INDEX('Fiche résultats'!P$5:P$20,$T13,1),IF('Fiche résultats'!P13&lt;&gt;"",'Fiche résultats'!P13,""))</f>
      </c>
      <c r="Q13" s="181">
        <f>IF(AND($S$21&gt;1,INDEX('Fiche résultats'!Q$5:Q$20,$T13,1)&lt;&gt;""),INDEX('Fiche résultats'!Q$5:Q$20,$T13,1),IF('Fiche résultats'!Q13&lt;&gt;"",'Fiche résultats'!Q13,""))</f>
      </c>
      <c r="R13" s="101"/>
      <c r="S13" s="207">
        <f>IF('Fiche résultats'!P13&lt;&gt;"",'Fiche résultats'!P13+COUNTIF('Fiche résultats'!P13:P$20,'Fiche résultats'!P13)-1,S$21)</f>
        <v>1</v>
      </c>
      <c r="T13" s="210">
        <f t="shared" si="0"/>
        <v>1</v>
      </c>
      <c r="U13" s="211">
        <f t="shared" si="1"/>
        <v>1</v>
      </c>
    </row>
    <row r="14" spans="1:21" ht="21" customHeight="1" thickBot="1">
      <c r="A14" s="174">
        <f>IF(AND($S$21&gt;1,INDEX('Fiche résultats'!A$5:A$20,$T14,1)&lt;&gt;""),INDEX('Fiche résultats'!A$5:A$20,$T14,1),IF('Fiche résultats'!A14&lt;&gt;"",'Fiche résultats'!A14,""))</f>
      </c>
      <c r="B14" s="175">
        <f>IF(AND($S$21&gt;1,INDEX('Fiche résultats'!B$5:B$20,$T14,1)&lt;&gt;""),INDEX('Fiche résultats'!B$5:B$20,$T14,1),IF('Fiche résultats'!B14&lt;&gt;"",'Fiche résultats'!B14,""))</f>
      </c>
      <c r="C14" s="176">
        <f>IF(AND($S$21&gt;1,INDEX('Fiche résultats'!C$5:C$20,$T14,1)&lt;&gt;""),INDEX('Fiche résultats'!C$5:C$20,$T14,1),IF('Fiche résultats'!C14&lt;&gt;"",'Fiche résultats'!C14,""))</f>
      </c>
      <c r="D14" s="177">
        <f>IF(AND($S$21&gt;1,INDEX('Fiche résultats'!D$5:D$20,$T14,1)&lt;&gt;""),INDEX('Fiche résultats'!D$5:D$20,$T14,1),IF('Fiche résultats'!D14&lt;&gt;"",'Fiche résultats'!D14,""))</f>
      </c>
      <c r="E14" s="167">
        <f>IF(AND($S$21&gt;1,INDEX('Fiche résultats'!E$5:E$20,$T14,1)&lt;&gt;""),INDEX('Fiche résultats'!E$5:E$20,$T14,1),IF('Fiche résultats'!E14&lt;&gt;"",'Fiche résultats'!E14,""))</f>
      </c>
      <c r="F14" s="175">
        <f>IF(AND($S$21&gt;1,INDEX('Fiche résultats'!F$5:F$20,$T14,1)&lt;&gt;""),INDEX('Fiche résultats'!F$5:F$20,$T14,1),IF('Fiche résultats'!F14&lt;&gt;"",'Fiche résultats'!F14,""))</f>
      </c>
      <c r="G14" s="178">
        <f>IF(AND($S$21&gt;1,INDEX('Fiche résultats'!G$5:G$20,$T14,1)&lt;&gt;""),INDEX('Fiche résultats'!G$5:G$20,$T14,1),IF('Fiche résultats'!G14&lt;&gt;"",'Fiche résultats'!G14,""))</f>
      </c>
      <c r="H14" s="174">
        <f>IF(AND($S$21&gt;1,INDEX('Fiche résultats'!H$5:H$20,$T14,1)&lt;&gt;""),INDEX('Fiche résultats'!H$5:H$20,$T14,1),IF('Fiche résultats'!H14&lt;&gt;"",'Fiche résultats'!H14,""))</f>
      </c>
      <c r="I14" s="178">
        <f>IF(AND($S$21&gt;1,INDEX('Fiche résultats'!I$5:I$20,$T14,1)&lt;&gt;""),INDEX('Fiche résultats'!I$5:I$20,$T14,1),IF('Fiche résultats'!I14&lt;&gt;"",'Fiche résultats'!I14,""))</f>
      </c>
      <c r="J14" s="174">
        <f>IF(AND($S$21&gt;1,INDEX('Fiche résultats'!J$5:J$20,$T14,1)&lt;&gt;""),INDEX('Fiche résultats'!J$5:J$20,$T14,1),IF('Fiche résultats'!J14&lt;&gt;"",'Fiche résultats'!J14,""))</f>
      </c>
      <c r="K14" s="178">
        <f>IF(AND($S$21&gt;1,INDEX('Fiche résultats'!K$5:K$20,$T14,1)&lt;&gt;""),INDEX('Fiche résultats'!K$5:K$20,$T14,1),IF('Fiche résultats'!K14&lt;&gt;"",'Fiche résultats'!K14,""))</f>
      </c>
      <c r="L14" s="174">
        <f>IF(AND($S$21&gt;1,INDEX('Fiche résultats'!L$5:L$20,$T14,1)&lt;&gt;""),INDEX('Fiche résultats'!L$5:L$20,$T14,1),IF('Fiche résultats'!L14&lt;&gt;"",'Fiche résultats'!L14,""))</f>
      </c>
      <c r="M14" s="178">
        <f>IF(AND($S$21&gt;1,INDEX('Fiche résultats'!M$5:M$20,$T14,1)&lt;&gt;""),INDEX('Fiche résultats'!M$5:M$20,$T14,1),IF('Fiche résultats'!M14&lt;&gt;"",'Fiche résultats'!M14,""))</f>
      </c>
      <c r="N14" s="174">
        <f>IF(AND($S$21&gt;1,INDEX('Fiche résultats'!N$5:N$20,$T14,1)&lt;&gt;""),INDEX('Fiche résultats'!N$5:N$20,$T14,1),IF('Fiche résultats'!N14&lt;&gt;"",'Fiche résultats'!N14,""))</f>
      </c>
      <c r="O14" s="179">
        <f>IF(AND($S$21&gt;1,INDEX('Fiche résultats'!O$5:O$20,$T14,1)&lt;&gt;""),INDEX('Fiche résultats'!O$5:O$20,$T14,1),IF('Fiche résultats'!O14&lt;&gt;"",'Fiche résultats'!O14,""))</f>
      </c>
      <c r="P14" s="180">
        <f>IF(AND($S$21&gt;1,INDEX('Fiche résultats'!P$5:P$20,$T14,1)&lt;&gt;""),INDEX('Fiche résultats'!P$5:P$20,$T14,1),IF('Fiche résultats'!P14&lt;&gt;"",'Fiche résultats'!P14,""))</f>
      </c>
      <c r="Q14" s="181">
        <f>IF(AND($S$21&gt;1,INDEX('Fiche résultats'!Q$5:Q$20,$T14,1)&lt;&gt;""),INDEX('Fiche résultats'!Q$5:Q$20,$T14,1),IF('Fiche résultats'!Q14&lt;&gt;"",'Fiche résultats'!Q14,""))</f>
      </c>
      <c r="R14" s="101"/>
      <c r="S14" s="207">
        <f>IF('Fiche résultats'!P14&lt;&gt;"",'Fiche résultats'!P14+COUNTIF('Fiche résultats'!P14:P$20,'Fiche résultats'!P14)-1,S$21)</f>
        <v>1</v>
      </c>
      <c r="T14" s="210">
        <f t="shared" si="0"/>
        <v>1</v>
      </c>
      <c r="U14" s="211">
        <f t="shared" si="1"/>
        <v>1</v>
      </c>
    </row>
    <row r="15" spans="1:21" ht="21" customHeight="1" thickBot="1">
      <c r="A15" s="174">
        <f>IF(AND($S$21&gt;1,INDEX('Fiche résultats'!A$5:A$20,$T15,1)&lt;&gt;""),INDEX('Fiche résultats'!A$5:A$20,$T15,1),IF('Fiche résultats'!A15&lt;&gt;"",'Fiche résultats'!A15,""))</f>
      </c>
      <c r="B15" s="175">
        <f>IF(AND($S$21&gt;1,INDEX('Fiche résultats'!B$5:B$20,$T15,1)&lt;&gt;""),INDEX('Fiche résultats'!B$5:B$20,$T15,1),IF('Fiche résultats'!B15&lt;&gt;"",'Fiche résultats'!B15,""))</f>
      </c>
      <c r="C15" s="176">
        <f>IF(AND($S$21&gt;1,INDEX('Fiche résultats'!C$5:C$20,$T15,1)&lt;&gt;""),INDEX('Fiche résultats'!C$5:C$20,$T15,1),IF('Fiche résultats'!C15&lt;&gt;"",'Fiche résultats'!C15,""))</f>
      </c>
      <c r="D15" s="177">
        <f>IF(AND($S$21&gt;1,INDEX('Fiche résultats'!D$5:D$20,$T15,1)&lt;&gt;""),INDEX('Fiche résultats'!D$5:D$20,$T15,1),IF('Fiche résultats'!D15&lt;&gt;"",'Fiche résultats'!D15,""))</f>
      </c>
      <c r="E15" s="167">
        <f>IF(AND($S$21&gt;1,INDEX('Fiche résultats'!E$5:E$20,$T15,1)&lt;&gt;""),INDEX('Fiche résultats'!E$5:E$20,$T15,1),IF('Fiche résultats'!E15&lt;&gt;"",'Fiche résultats'!E15,""))</f>
      </c>
      <c r="F15" s="175">
        <f>IF(AND($S$21&gt;1,INDEX('Fiche résultats'!F$5:F$20,$T15,1)&lt;&gt;""),INDEX('Fiche résultats'!F$5:F$20,$T15,1),IF('Fiche résultats'!F15&lt;&gt;"",'Fiche résultats'!F15,""))</f>
      </c>
      <c r="G15" s="178">
        <f>IF(AND($S$21&gt;1,INDEX('Fiche résultats'!G$5:G$20,$T15,1)&lt;&gt;""),INDEX('Fiche résultats'!G$5:G$20,$T15,1),IF('Fiche résultats'!G15&lt;&gt;"",'Fiche résultats'!G15,""))</f>
      </c>
      <c r="H15" s="174">
        <f>IF(AND($S$21&gt;1,INDEX('Fiche résultats'!H$5:H$20,$T15,1)&lt;&gt;""),INDEX('Fiche résultats'!H$5:H$20,$T15,1),IF('Fiche résultats'!H15&lt;&gt;"",'Fiche résultats'!H15,""))</f>
      </c>
      <c r="I15" s="178">
        <f>IF(AND($S$21&gt;1,INDEX('Fiche résultats'!I$5:I$20,$T15,1)&lt;&gt;""),INDEX('Fiche résultats'!I$5:I$20,$T15,1),IF('Fiche résultats'!I15&lt;&gt;"",'Fiche résultats'!I15,""))</f>
      </c>
      <c r="J15" s="174">
        <f>IF(AND($S$21&gt;1,INDEX('Fiche résultats'!J$5:J$20,$T15,1)&lt;&gt;""),INDEX('Fiche résultats'!J$5:J$20,$T15,1),IF('Fiche résultats'!J15&lt;&gt;"",'Fiche résultats'!J15,""))</f>
      </c>
      <c r="K15" s="178">
        <f>IF(AND($S$21&gt;1,INDEX('Fiche résultats'!K$5:K$20,$T15,1)&lt;&gt;""),INDEX('Fiche résultats'!K$5:K$20,$T15,1),IF('Fiche résultats'!K15&lt;&gt;"",'Fiche résultats'!K15,""))</f>
      </c>
      <c r="L15" s="174">
        <f>IF(AND($S$21&gt;1,INDEX('Fiche résultats'!L$5:L$20,$T15,1)&lt;&gt;""),INDEX('Fiche résultats'!L$5:L$20,$T15,1),IF('Fiche résultats'!L15&lt;&gt;"",'Fiche résultats'!L15,""))</f>
      </c>
      <c r="M15" s="178">
        <f>IF(AND($S$21&gt;1,INDEX('Fiche résultats'!M$5:M$20,$T15,1)&lt;&gt;""),INDEX('Fiche résultats'!M$5:M$20,$T15,1),IF('Fiche résultats'!M15&lt;&gt;"",'Fiche résultats'!M15,""))</f>
      </c>
      <c r="N15" s="174">
        <f>IF(AND($S$21&gt;1,INDEX('Fiche résultats'!N$5:N$20,$T15,1)&lt;&gt;""),INDEX('Fiche résultats'!N$5:N$20,$T15,1),IF('Fiche résultats'!N15&lt;&gt;"",'Fiche résultats'!N15,""))</f>
      </c>
      <c r="O15" s="179">
        <f>IF(AND($S$21&gt;1,INDEX('Fiche résultats'!O$5:O$20,$T15,1)&lt;&gt;""),INDEX('Fiche résultats'!O$5:O$20,$T15,1),IF('Fiche résultats'!O15&lt;&gt;"",'Fiche résultats'!O15,""))</f>
      </c>
      <c r="P15" s="180">
        <f>IF(AND($S$21&gt;1,INDEX('Fiche résultats'!P$5:P$20,$T15,1)&lt;&gt;""),INDEX('Fiche résultats'!P$5:P$20,$T15,1),IF('Fiche résultats'!P15&lt;&gt;"",'Fiche résultats'!P15,""))</f>
      </c>
      <c r="Q15" s="181">
        <f>IF(AND($S$21&gt;1,INDEX('Fiche résultats'!Q$5:Q$20,$T15,1)&lt;&gt;""),INDEX('Fiche résultats'!Q$5:Q$20,$T15,1),IF('Fiche résultats'!Q15&lt;&gt;"",'Fiche résultats'!Q15,""))</f>
      </c>
      <c r="R15" s="101"/>
      <c r="S15" s="207">
        <f>IF('Fiche résultats'!P15&lt;&gt;"",'Fiche résultats'!P15+COUNTIF('Fiche résultats'!P15:P$20,'Fiche résultats'!P15)-1,S$21)</f>
        <v>1</v>
      </c>
      <c r="T15" s="210">
        <f t="shared" si="0"/>
        <v>1</v>
      </c>
      <c r="U15" s="211">
        <f t="shared" si="1"/>
        <v>1</v>
      </c>
    </row>
    <row r="16" spans="1:21" ht="21" customHeight="1" thickBot="1">
      <c r="A16" s="174">
        <f>IF(AND($S$21&gt;1,INDEX('Fiche résultats'!A$5:A$20,$T16,1)&lt;&gt;""),INDEX('Fiche résultats'!A$5:A$20,$T16,1),IF('Fiche résultats'!A16&lt;&gt;"",'Fiche résultats'!A16,""))</f>
      </c>
      <c r="B16" s="175">
        <f>IF(AND($S$21&gt;1,INDEX('Fiche résultats'!B$5:B$20,$T16,1)&lt;&gt;""),INDEX('Fiche résultats'!B$5:B$20,$T16,1),IF('Fiche résultats'!B16&lt;&gt;"",'Fiche résultats'!B16,""))</f>
      </c>
      <c r="C16" s="176">
        <f>IF(AND($S$21&gt;1,INDEX('Fiche résultats'!C$5:C$20,$T16,1)&lt;&gt;""),INDEX('Fiche résultats'!C$5:C$20,$T16,1),IF('Fiche résultats'!C16&lt;&gt;"",'Fiche résultats'!C16,""))</f>
      </c>
      <c r="D16" s="177">
        <f>IF(AND($S$21&gt;1,INDEX('Fiche résultats'!D$5:D$20,$T16,1)&lt;&gt;""),INDEX('Fiche résultats'!D$5:D$20,$T16,1),IF('Fiche résultats'!D16&lt;&gt;"",'Fiche résultats'!D16,""))</f>
      </c>
      <c r="E16" s="167">
        <f>IF(AND($S$21&gt;1,INDEX('Fiche résultats'!E$5:E$20,$T16,1)&lt;&gt;""),INDEX('Fiche résultats'!E$5:E$20,$T16,1),IF('Fiche résultats'!E16&lt;&gt;"",'Fiche résultats'!E16,""))</f>
      </c>
      <c r="F16" s="175">
        <f>IF(AND($S$21&gt;1,INDEX('Fiche résultats'!F$5:F$20,$T16,1)&lt;&gt;""),INDEX('Fiche résultats'!F$5:F$20,$T16,1),IF('Fiche résultats'!F16&lt;&gt;"",'Fiche résultats'!F16,""))</f>
      </c>
      <c r="G16" s="178">
        <f>IF(AND($S$21&gt;1,INDEX('Fiche résultats'!G$5:G$20,$T16,1)&lt;&gt;""),INDEX('Fiche résultats'!G$5:G$20,$T16,1),IF('Fiche résultats'!G16&lt;&gt;"",'Fiche résultats'!G16,""))</f>
      </c>
      <c r="H16" s="174">
        <f>IF(AND($S$21&gt;1,INDEX('Fiche résultats'!H$5:H$20,$T16,1)&lt;&gt;""),INDEX('Fiche résultats'!H$5:H$20,$T16,1),IF('Fiche résultats'!H16&lt;&gt;"",'Fiche résultats'!H16,""))</f>
      </c>
      <c r="I16" s="178">
        <f>IF(AND($S$21&gt;1,INDEX('Fiche résultats'!I$5:I$20,$T16,1)&lt;&gt;""),INDEX('Fiche résultats'!I$5:I$20,$T16,1),IF('Fiche résultats'!I16&lt;&gt;"",'Fiche résultats'!I16,""))</f>
      </c>
      <c r="J16" s="174">
        <f>IF(AND($S$21&gt;1,INDEX('Fiche résultats'!J$5:J$20,$T16,1)&lt;&gt;""),INDEX('Fiche résultats'!J$5:J$20,$T16,1),IF('Fiche résultats'!J16&lt;&gt;"",'Fiche résultats'!J16,""))</f>
      </c>
      <c r="K16" s="178">
        <f>IF(AND($S$21&gt;1,INDEX('Fiche résultats'!K$5:K$20,$T16,1)&lt;&gt;""),INDEX('Fiche résultats'!K$5:K$20,$T16,1),IF('Fiche résultats'!K16&lt;&gt;"",'Fiche résultats'!K16,""))</f>
      </c>
      <c r="L16" s="174">
        <f>IF(AND($S$21&gt;1,INDEX('Fiche résultats'!L$5:L$20,$T16,1)&lt;&gt;""),INDEX('Fiche résultats'!L$5:L$20,$T16,1),IF('Fiche résultats'!L16&lt;&gt;"",'Fiche résultats'!L16,""))</f>
      </c>
      <c r="M16" s="178">
        <f>IF(AND($S$21&gt;1,INDEX('Fiche résultats'!M$5:M$20,$T16,1)&lt;&gt;""),INDEX('Fiche résultats'!M$5:M$20,$T16,1),IF('Fiche résultats'!M16&lt;&gt;"",'Fiche résultats'!M16,""))</f>
      </c>
      <c r="N16" s="174">
        <f>IF(AND($S$21&gt;1,INDEX('Fiche résultats'!N$5:N$20,$T16,1)&lt;&gt;""),INDEX('Fiche résultats'!N$5:N$20,$T16,1),IF('Fiche résultats'!N16&lt;&gt;"",'Fiche résultats'!N16,""))</f>
      </c>
      <c r="O16" s="179">
        <f>IF(AND($S$21&gt;1,INDEX('Fiche résultats'!O$5:O$20,$T16,1)&lt;&gt;""),INDEX('Fiche résultats'!O$5:O$20,$T16,1),IF('Fiche résultats'!O16&lt;&gt;"",'Fiche résultats'!O16,""))</f>
      </c>
      <c r="P16" s="180">
        <f>IF(AND($S$21&gt;1,INDEX('Fiche résultats'!P$5:P$20,$T16,1)&lt;&gt;""),INDEX('Fiche résultats'!P$5:P$20,$T16,1),IF('Fiche résultats'!P16&lt;&gt;"",'Fiche résultats'!P16,""))</f>
      </c>
      <c r="Q16" s="181">
        <f>IF(AND($S$21&gt;1,INDEX('Fiche résultats'!Q$5:Q$20,$T16,1)&lt;&gt;""),INDEX('Fiche résultats'!Q$5:Q$20,$T16,1),IF('Fiche résultats'!Q16&lt;&gt;"",'Fiche résultats'!Q16,""))</f>
      </c>
      <c r="R16" s="101"/>
      <c r="S16" s="207">
        <f>IF('Fiche résultats'!P16&lt;&gt;"",'Fiche résultats'!P16+COUNTIF('Fiche résultats'!P16:P$20,'Fiche résultats'!P16)-1,S$21)</f>
        <v>1</v>
      </c>
      <c r="T16" s="210">
        <f t="shared" si="0"/>
        <v>1</v>
      </c>
      <c r="U16" s="211">
        <f t="shared" si="1"/>
        <v>1</v>
      </c>
    </row>
    <row r="17" spans="1:21" ht="21" customHeight="1" thickBot="1">
      <c r="A17" s="174">
        <f>IF(AND($S$21&gt;1,INDEX('Fiche résultats'!A$5:A$20,$T17,1)&lt;&gt;""),INDEX('Fiche résultats'!A$5:A$20,$T17,1),IF('Fiche résultats'!A17&lt;&gt;"",'Fiche résultats'!A17,""))</f>
      </c>
      <c r="B17" s="175">
        <f>IF(AND($S$21&gt;1,INDEX('Fiche résultats'!B$5:B$20,$T17,1)&lt;&gt;""),INDEX('Fiche résultats'!B$5:B$20,$T17,1),IF('Fiche résultats'!B17&lt;&gt;"",'Fiche résultats'!B17,""))</f>
      </c>
      <c r="C17" s="176">
        <f>IF(AND($S$21&gt;1,INDEX('Fiche résultats'!C$5:C$20,$T17,1)&lt;&gt;""),INDEX('Fiche résultats'!C$5:C$20,$T17,1),IF('Fiche résultats'!C17&lt;&gt;"",'Fiche résultats'!C17,""))</f>
      </c>
      <c r="D17" s="177">
        <f>IF(AND($S$21&gt;1,INDEX('Fiche résultats'!D$5:D$20,$T17,1)&lt;&gt;""),INDEX('Fiche résultats'!D$5:D$20,$T17,1),IF('Fiche résultats'!D17&lt;&gt;"",'Fiche résultats'!D17,""))</f>
      </c>
      <c r="E17" s="167">
        <f>IF(AND($S$21&gt;1,INDEX('Fiche résultats'!E$5:E$20,$T17,1)&lt;&gt;""),INDEX('Fiche résultats'!E$5:E$20,$T17,1),IF('Fiche résultats'!E17&lt;&gt;"",'Fiche résultats'!E17,""))</f>
      </c>
      <c r="F17" s="175">
        <f>IF(AND($S$21&gt;1,INDEX('Fiche résultats'!F$5:F$20,$T17,1)&lt;&gt;""),INDEX('Fiche résultats'!F$5:F$20,$T17,1),IF('Fiche résultats'!F17&lt;&gt;"",'Fiche résultats'!F17,""))</f>
      </c>
      <c r="G17" s="178">
        <f>IF(AND($S$21&gt;1,INDEX('Fiche résultats'!G$5:G$20,$T17,1)&lt;&gt;""),INDEX('Fiche résultats'!G$5:G$20,$T17,1),IF('Fiche résultats'!G17&lt;&gt;"",'Fiche résultats'!G17,""))</f>
      </c>
      <c r="H17" s="174">
        <f>IF(AND($S$21&gt;1,INDEX('Fiche résultats'!H$5:H$20,$T17,1)&lt;&gt;""),INDEX('Fiche résultats'!H$5:H$20,$T17,1),IF('Fiche résultats'!H17&lt;&gt;"",'Fiche résultats'!H17,""))</f>
      </c>
      <c r="I17" s="178">
        <f>IF(AND($S$21&gt;1,INDEX('Fiche résultats'!I$5:I$20,$T17,1)&lt;&gt;""),INDEX('Fiche résultats'!I$5:I$20,$T17,1),IF('Fiche résultats'!I17&lt;&gt;"",'Fiche résultats'!I17,""))</f>
      </c>
      <c r="J17" s="174">
        <f>IF(AND($S$21&gt;1,INDEX('Fiche résultats'!J$5:J$20,$T17,1)&lt;&gt;""),INDEX('Fiche résultats'!J$5:J$20,$T17,1),IF('Fiche résultats'!J17&lt;&gt;"",'Fiche résultats'!J17,""))</f>
      </c>
      <c r="K17" s="178">
        <f>IF(AND($S$21&gt;1,INDEX('Fiche résultats'!K$5:K$20,$T17,1)&lt;&gt;""),INDEX('Fiche résultats'!K$5:K$20,$T17,1),IF('Fiche résultats'!K17&lt;&gt;"",'Fiche résultats'!K17,""))</f>
      </c>
      <c r="L17" s="174">
        <f>IF(AND($S$21&gt;1,INDEX('Fiche résultats'!L$5:L$20,$T17,1)&lt;&gt;""),INDEX('Fiche résultats'!L$5:L$20,$T17,1),IF('Fiche résultats'!L17&lt;&gt;"",'Fiche résultats'!L17,""))</f>
      </c>
      <c r="M17" s="178">
        <f>IF(AND($S$21&gt;1,INDEX('Fiche résultats'!M$5:M$20,$T17,1)&lt;&gt;""),INDEX('Fiche résultats'!M$5:M$20,$T17,1),IF('Fiche résultats'!M17&lt;&gt;"",'Fiche résultats'!M17,""))</f>
      </c>
      <c r="N17" s="174">
        <f>IF(AND($S$21&gt;1,INDEX('Fiche résultats'!N$5:N$20,$T17,1)&lt;&gt;""),INDEX('Fiche résultats'!N$5:N$20,$T17,1),IF('Fiche résultats'!N17&lt;&gt;"",'Fiche résultats'!N17,""))</f>
      </c>
      <c r="O17" s="179">
        <f>IF(AND($S$21&gt;1,INDEX('Fiche résultats'!O$5:O$20,$T17,1)&lt;&gt;""),INDEX('Fiche résultats'!O$5:O$20,$T17,1),IF('Fiche résultats'!O17&lt;&gt;"",'Fiche résultats'!O17,""))</f>
      </c>
      <c r="P17" s="180">
        <f>IF(AND($S$21&gt;1,INDEX('Fiche résultats'!P$5:P$20,$T17,1)&lt;&gt;""),INDEX('Fiche résultats'!P$5:P$20,$T17,1),IF('Fiche résultats'!P17&lt;&gt;"",'Fiche résultats'!P17,""))</f>
      </c>
      <c r="Q17" s="181">
        <f>IF(AND($S$21&gt;1,INDEX('Fiche résultats'!Q$5:Q$20,$T17,1)&lt;&gt;""),INDEX('Fiche résultats'!Q$5:Q$20,$T17,1),IF('Fiche résultats'!Q17&lt;&gt;"",'Fiche résultats'!Q17,""))</f>
      </c>
      <c r="R17" s="101"/>
      <c r="S17" s="207">
        <f>IF('Fiche résultats'!P17&lt;&gt;"",'Fiche résultats'!P17+COUNTIF('Fiche résultats'!P17:P$20,'Fiche résultats'!P17)-1,S$21)</f>
        <v>1</v>
      </c>
      <c r="T17" s="210">
        <f t="shared" si="0"/>
        <v>1</v>
      </c>
      <c r="U17" s="211">
        <f t="shared" si="1"/>
        <v>1</v>
      </c>
    </row>
    <row r="18" spans="1:21" ht="21" customHeight="1" thickBot="1">
      <c r="A18" s="174">
        <f>IF(AND($S$21&gt;1,INDEX('Fiche résultats'!A$5:A$20,$T18,1)&lt;&gt;""),INDEX('Fiche résultats'!A$5:A$20,$T18,1),IF('Fiche résultats'!A18&lt;&gt;"",'Fiche résultats'!A18,""))</f>
      </c>
      <c r="B18" s="175">
        <f>IF(AND($S$21&gt;1,INDEX('Fiche résultats'!B$5:B$20,$T18,1)&lt;&gt;""),INDEX('Fiche résultats'!B$5:B$20,$T18,1),IF('Fiche résultats'!B18&lt;&gt;"",'Fiche résultats'!B18,""))</f>
      </c>
      <c r="C18" s="176">
        <f>IF(AND($S$21&gt;1,INDEX('Fiche résultats'!C$5:C$20,$T18,1)&lt;&gt;""),INDEX('Fiche résultats'!C$5:C$20,$T18,1),IF('Fiche résultats'!C18&lt;&gt;"",'Fiche résultats'!C18,""))</f>
      </c>
      <c r="D18" s="177">
        <f>IF(AND($S$21&gt;1,INDEX('Fiche résultats'!D$5:D$20,$T18,1)&lt;&gt;""),INDEX('Fiche résultats'!D$5:D$20,$T18,1),IF('Fiche résultats'!D18&lt;&gt;"",'Fiche résultats'!D18,""))</f>
      </c>
      <c r="E18" s="167">
        <f>IF(AND($S$21&gt;1,INDEX('Fiche résultats'!E$5:E$20,$T18,1)&lt;&gt;""),INDEX('Fiche résultats'!E$5:E$20,$T18,1),IF('Fiche résultats'!E18&lt;&gt;"",'Fiche résultats'!E18,""))</f>
      </c>
      <c r="F18" s="175">
        <f>IF(AND($S$21&gt;1,INDEX('Fiche résultats'!F$5:F$20,$T18,1)&lt;&gt;""),INDEX('Fiche résultats'!F$5:F$20,$T18,1),IF('Fiche résultats'!F18&lt;&gt;"",'Fiche résultats'!F18,""))</f>
      </c>
      <c r="G18" s="178">
        <f>IF(AND($S$21&gt;1,INDEX('Fiche résultats'!G$5:G$20,$T18,1)&lt;&gt;""),INDEX('Fiche résultats'!G$5:G$20,$T18,1),IF('Fiche résultats'!G18&lt;&gt;"",'Fiche résultats'!G18,""))</f>
      </c>
      <c r="H18" s="174">
        <f>IF(AND($S$21&gt;1,INDEX('Fiche résultats'!H$5:H$20,$T18,1)&lt;&gt;""),INDEX('Fiche résultats'!H$5:H$20,$T18,1),IF('Fiche résultats'!H18&lt;&gt;"",'Fiche résultats'!H18,""))</f>
      </c>
      <c r="I18" s="178">
        <f>IF(AND($S$21&gt;1,INDEX('Fiche résultats'!I$5:I$20,$T18,1)&lt;&gt;""),INDEX('Fiche résultats'!I$5:I$20,$T18,1),IF('Fiche résultats'!I18&lt;&gt;"",'Fiche résultats'!I18,""))</f>
      </c>
      <c r="J18" s="174">
        <f>IF(AND($S$21&gt;1,INDEX('Fiche résultats'!J$5:J$20,$T18,1)&lt;&gt;""),INDEX('Fiche résultats'!J$5:J$20,$T18,1),IF('Fiche résultats'!J18&lt;&gt;"",'Fiche résultats'!J18,""))</f>
      </c>
      <c r="K18" s="178">
        <f>IF(AND($S$21&gt;1,INDEX('Fiche résultats'!K$5:K$20,$T18,1)&lt;&gt;""),INDEX('Fiche résultats'!K$5:K$20,$T18,1),IF('Fiche résultats'!K18&lt;&gt;"",'Fiche résultats'!K18,""))</f>
      </c>
      <c r="L18" s="174">
        <f>IF(AND($S$21&gt;1,INDEX('Fiche résultats'!L$5:L$20,$T18,1)&lt;&gt;""),INDEX('Fiche résultats'!L$5:L$20,$T18,1),IF('Fiche résultats'!L18&lt;&gt;"",'Fiche résultats'!L18,""))</f>
      </c>
      <c r="M18" s="178">
        <f>IF(AND($S$21&gt;1,INDEX('Fiche résultats'!M$5:M$20,$T18,1)&lt;&gt;""),INDEX('Fiche résultats'!M$5:M$20,$T18,1),IF('Fiche résultats'!M18&lt;&gt;"",'Fiche résultats'!M18,""))</f>
      </c>
      <c r="N18" s="174">
        <f>IF(AND($S$21&gt;1,INDEX('Fiche résultats'!N$5:N$20,$T18,1)&lt;&gt;""),INDEX('Fiche résultats'!N$5:N$20,$T18,1),IF('Fiche résultats'!N18&lt;&gt;"",'Fiche résultats'!N18,""))</f>
      </c>
      <c r="O18" s="179">
        <f>IF(AND($S$21&gt;1,INDEX('Fiche résultats'!O$5:O$20,$T18,1)&lt;&gt;""),INDEX('Fiche résultats'!O$5:O$20,$T18,1),IF('Fiche résultats'!O18&lt;&gt;"",'Fiche résultats'!O18,""))</f>
      </c>
      <c r="P18" s="180">
        <f>IF(AND($S$21&gt;1,INDEX('Fiche résultats'!P$5:P$20,$T18,1)&lt;&gt;""),INDEX('Fiche résultats'!P$5:P$20,$T18,1),IF('Fiche résultats'!P18&lt;&gt;"",'Fiche résultats'!P18,""))</f>
      </c>
      <c r="Q18" s="181">
        <f>IF(AND($S$21&gt;1,INDEX('Fiche résultats'!Q$5:Q$20,$T18,1)&lt;&gt;""),INDEX('Fiche résultats'!Q$5:Q$20,$T18,1),IF('Fiche résultats'!Q18&lt;&gt;"",'Fiche résultats'!Q18,""))</f>
      </c>
      <c r="R18" s="101"/>
      <c r="S18" s="207">
        <f>IF('Fiche résultats'!P18&lt;&gt;"",'Fiche résultats'!P18+COUNTIF('Fiche résultats'!P18:P$20,'Fiche résultats'!P18)-1,S$21)</f>
        <v>1</v>
      </c>
      <c r="T18" s="210">
        <f t="shared" si="0"/>
        <v>1</v>
      </c>
      <c r="U18" s="211">
        <f t="shared" si="1"/>
        <v>1</v>
      </c>
    </row>
    <row r="19" spans="1:21" ht="21" customHeight="1" thickBot="1">
      <c r="A19" s="174">
        <f>IF(AND($S$21&gt;1,INDEX('Fiche résultats'!A$5:A$20,$T19,1)&lt;&gt;""),INDEX('Fiche résultats'!A$5:A$20,$T19,1),IF('Fiche résultats'!A19&lt;&gt;"",'Fiche résultats'!A19,""))</f>
      </c>
      <c r="B19" s="175">
        <f>IF(AND($S$21&gt;1,INDEX('Fiche résultats'!B$5:B$20,$T19,1)&lt;&gt;""),INDEX('Fiche résultats'!B$5:B$20,$T19,1),IF('Fiche résultats'!B19&lt;&gt;"",'Fiche résultats'!B19,""))</f>
      </c>
      <c r="C19" s="176">
        <f>IF(AND($S$21&gt;1,INDEX('Fiche résultats'!C$5:C$20,$T19,1)&lt;&gt;""),INDEX('Fiche résultats'!C$5:C$20,$T19,1),IF('Fiche résultats'!C19&lt;&gt;"",'Fiche résultats'!C19,""))</f>
      </c>
      <c r="D19" s="177">
        <f>IF(AND($S$21&gt;1,INDEX('Fiche résultats'!D$5:D$20,$T19,1)&lt;&gt;""),INDEX('Fiche résultats'!D$5:D$20,$T19,1),IF('Fiche résultats'!D19&lt;&gt;"",'Fiche résultats'!D19,""))</f>
      </c>
      <c r="E19" s="167">
        <f>IF(AND($S$21&gt;1,INDEX('Fiche résultats'!E$5:E$20,$T19,1)&lt;&gt;""),INDEX('Fiche résultats'!E$5:E$20,$T19,1),IF('Fiche résultats'!E19&lt;&gt;"",'Fiche résultats'!E19,""))</f>
      </c>
      <c r="F19" s="175">
        <f>IF(AND($S$21&gt;1,INDEX('Fiche résultats'!F$5:F$20,$T19,1)&lt;&gt;""),INDEX('Fiche résultats'!F$5:F$20,$T19,1),IF('Fiche résultats'!F19&lt;&gt;"",'Fiche résultats'!F19,""))</f>
      </c>
      <c r="G19" s="178">
        <f>IF(AND($S$21&gt;1,INDEX('Fiche résultats'!G$5:G$20,$T19,1)&lt;&gt;""),INDEX('Fiche résultats'!G$5:G$20,$T19,1),IF('Fiche résultats'!G19&lt;&gt;"",'Fiche résultats'!G19,""))</f>
      </c>
      <c r="H19" s="174">
        <f>IF(AND($S$21&gt;1,INDEX('Fiche résultats'!H$5:H$20,$T19,1)&lt;&gt;""),INDEX('Fiche résultats'!H$5:H$20,$T19,1),IF('Fiche résultats'!H19&lt;&gt;"",'Fiche résultats'!H19,""))</f>
      </c>
      <c r="I19" s="178">
        <f>IF(AND($S$21&gt;1,INDEX('Fiche résultats'!I$5:I$20,$T19,1)&lt;&gt;""),INDEX('Fiche résultats'!I$5:I$20,$T19,1),IF('Fiche résultats'!I19&lt;&gt;"",'Fiche résultats'!I19,""))</f>
      </c>
      <c r="J19" s="174">
        <f>IF(AND($S$21&gt;1,INDEX('Fiche résultats'!J$5:J$20,$T19,1)&lt;&gt;""),INDEX('Fiche résultats'!J$5:J$20,$T19,1),IF('Fiche résultats'!J19&lt;&gt;"",'Fiche résultats'!J19,""))</f>
      </c>
      <c r="K19" s="178">
        <f>IF(AND($S$21&gt;1,INDEX('Fiche résultats'!K$5:K$20,$T19,1)&lt;&gt;""),INDEX('Fiche résultats'!K$5:K$20,$T19,1),IF('Fiche résultats'!K19&lt;&gt;"",'Fiche résultats'!K19,""))</f>
      </c>
      <c r="L19" s="174">
        <f>IF(AND($S$21&gt;1,INDEX('Fiche résultats'!L$5:L$20,$T19,1)&lt;&gt;""),INDEX('Fiche résultats'!L$5:L$20,$T19,1),IF('Fiche résultats'!L19&lt;&gt;"",'Fiche résultats'!L19,""))</f>
      </c>
      <c r="M19" s="178">
        <f>IF(AND($S$21&gt;1,INDEX('Fiche résultats'!M$5:M$20,$T19,1)&lt;&gt;""),INDEX('Fiche résultats'!M$5:M$20,$T19,1),IF('Fiche résultats'!M19&lt;&gt;"",'Fiche résultats'!M19,""))</f>
      </c>
      <c r="N19" s="174">
        <f>IF(AND($S$21&gt;1,INDEX('Fiche résultats'!N$5:N$20,$T19,1)&lt;&gt;""),INDEX('Fiche résultats'!N$5:N$20,$T19,1),IF('Fiche résultats'!N19&lt;&gt;"",'Fiche résultats'!N19,""))</f>
      </c>
      <c r="O19" s="179">
        <f>IF(AND($S$21&gt;1,INDEX('Fiche résultats'!O$5:O$20,$T19,1)&lt;&gt;""),INDEX('Fiche résultats'!O$5:O$20,$T19,1),IF('Fiche résultats'!O19&lt;&gt;"",'Fiche résultats'!O19,""))</f>
      </c>
      <c r="P19" s="180">
        <f>IF(AND($S$21&gt;1,INDEX('Fiche résultats'!P$5:P$20,$T19,1)&lt;&gt;""),INDEX('Fiche résultats'!P$5:P$20,$T19,1),IF('Fiche résultats'!P19&lt;&gt;"",'Fiche résultats'!P19,""))</f>
      </c>
      <c r="Q19" s="181">
        <f>IF(AND($S$21&gt;1,INDEX('Fiche résultats'!Q$5:Q$20,$T19,1)&lt;&gt;""),INDEX('Fiche résultats'!Q$5:Q$20,$T19,1),IF('Fiche résultats'!Q19&lt;&gt;"",'Fiche résultats'!Q19,""))</f>
      </c>
      <c r="R19" s="101"/>
      <c r="S19" s="207">
        <f>IF('Fiche résultats'!P19&lt;&gt;"",'Fiche résultats'!P19+COUNTIF('Fiche résultats'!P19:P$20,'Fiche résultats'!P19)-1,S$21)</f>
        <v>1</v>
      </c>
      <c r="T19" s="210">
        <f t="shared" si="0"/>
        <v>1</v>
      </c>
      <c r="U19" s="211">
        <f t="shared" si="1"/>
        <v>1</v>
      </c>
    </row>
    <row r="20" spans="1:21" ht="21" customHeight="1" thickBot="1">
      <c r="A20" s="174">
        <f>IF(AND($S$21&gt;1,INDEX('Fiche résultats'!A$5:A$20,$T20,1)&lt;&gt;""),INDEX('Fiche résultats'!A$5:A$20,$T20,1),IF('Fiche résultats'!A20&lt;&gt;"",'Fiche résultats'!A20,""))</f>
      </c>
      <c r="B20" s="175">
        <f>IF(AND($S$21&gt;1,INDEX('Fiche résultats'!B$5:B$20,$T20,1)&lt;&gt;""),INDEX('Fiche résultats'!B$5:B$20,$T20,1),IF('Fiche résultats'!B20&lt;&gt;"",'Fiche résultats'!B20,""))</f>
      </c>
      <c r="C20" s="176">
        <f>IF(AND($S$21&gt;1,INDEX('Fiche résultats'!C$5:C$20,$T20,1)&lt;&gt;""),INDEX('Fiche résultats'!C$5:C$20,$T20,1),IF('Fiche résultats'!C20&lt;&gt;"",'Fiche résultats'!C20,""))</f>
      </c>
      <c r="D20" s="177">
        <f>IF(AND($S$21&gt;1,INDEX('Fiche résultats'!D$5:D$20,$T20,1)&lt;&gt;""),INDEX('Fiche résultats'!D$5:D$20,$T20,1),IF('Fiche résultats'!D20&lt;&gt;"",'Fiche résultats'!D20,""))</f>
      </c>
      <c r="E20" s="167">
        <f>IF(AND($S$21&gt;1,INDEX('Fiche résultats'!E$5:E$20,$T20,1)&lt;&gt;""),INDEX('Fiche résultats'!E$5:E$20,$T20,1),IF('Fiche résultats'!E20&lt;&gt;"",'Fiche résultats'!E20,""))</f>
      </c>
      <c r="F20" s="175">
        <f>IF(AND($S$21&gt;1,INDEX('Fiche résultats'!F$5:F$20,$T20,1)&lt;&gt;""),INDEX('Fiche résultats'!F$5:F$20,$T20,1),IF('Fiche résultats'!F20&lt;&gt;"",'Fiche résultats'!F20,""))</f>
      </c>
      <c r="G20" s="178">
        <f>IF(AND($S$21&gt;1,INDEX('Fiche résultats'!G$5:G$20,$T20,1)&lt;&gt;""),INDEX('Fiche résultats'!G$5:G$20,$T20,1),IF('Fiche résultats'!G20&lt;&gt;"",'Fiche résultats'!G20,""))</f>
      </c>
      <c r="H20" s="174">
        <f>IF(AND($S$21&gt;1,INDEX('Fiche résultats'!H$5:H$20,$T20,1)&lt;&gt;""),INDEX('Fiche résultats'!H$5:H$20,$T20,1),IF('Fiche résultats'!H20&lt;&gt;"",'Fiche résultats'!H20,""))</f>
      </c>
      <c r="I20" s="178">
        <f>IF(AND($S$21&gt;1,INDEX('Fiche résultats'!I$5:I$20,$T20,1)&lt;&gt;""),INDEX('Fiche résultats'!I$5:I$20,$T20,1),IF('Fiche résultats'!I20&lt;&gt;"",'Fiche résultats'!I20,""))</f>
      </c>
      <c r="J20" s="174">
        <f>IF(AND($S$21&gt;1,INDEX('Fiche résultats'!J$5:J$20,$T20,1)&lt;&gt;""),INDEX('Fiche résultats'!J$5:J$20,$T20,1),IF('Fiche résultats'!J20&lt;&gt;"",'Fiche résultats'!J20,""))</f>
      </c>
      <c r="K20" s="178">
        <f>IF(AND($S$21&gt;1,INDEX('Fiche résultats'!K$5:K$20,$T20,1)&lt;&gt;""),INDEX('Fiche résultats'!K$5:K$20,$T20,1),IF('Fiche résultats'!K20&lt;&gt;"",'Fiche résultats'!K20,""))</f>
      </c>
      <c r="L20" s="174">
        <f>IF(AND($S$21&gt;1,INDEX('Fiche résultats'!L$5:L$20,$T20,1)&lt;&gt;""),INDEX('Fiche résultats'!L$5:L$20,$T20,1),IF('Fiche résultats'!L20&lt;&gt;"",'Fiche résultats'!L20,""))</f>
      </c>
      <c r="M20" s="178">
        <f>IF(AND($S$21&gt;1,INDEX('Fiche résultats'!M$5:M$20,$T20,1)&lt;&gt;""),INDEX('Fiche résultats'!M$5:M$20,$T20,1),IF('Fiche résultats'!M20&lt;&gt;"",'Fiche résultats'!M20,""))</f>
      </c>
      <c r="N20" s="174">
        <f>IF(AND($S$21&gt;1,INDEX('Fiche résultats'!N$5:N$20,$T20,1)&lt;&gt;""),INDEX('Fiche résultats'!N$5:N$20,$T20,1),IF('Fiche résultats'!N20&lt;&gt;"",'Fiche résultats'!N20,""))</f>
      </c>
      <c r="O20" s="179">
        <f>IF(AND($S$21&gt;1,INDEX('Fiche résultats'!O$5:O$20,$T20,1)&lt;&gt;""),INDEX('Fiche résultats'!O$5:O$20,$T20,1),IF('Fiche résultats'!O20&lt;&gt;"",'Fiche résultats'!O20,""))</f>
      </c>
      <c r="P20" s="180">
        <f>IF(AND($S$21&gt;1,INDEX('Fiche résultats'!P$5:P$20,$T20,1)&lt;&gt;""),INDEX('Fiche résultats'!P$5:P$20,$T20,1),IF('Fiche résultats'!P20&lt;&gt;"",'Fiche résultats'!P20,""))</f>
      </c>
      <c r="Q20" s="181">
        <f>IF(AND($S$21&gt;1,INDEX('Fiche résultats'!Q$5:Q$20,$T20,1)&lt;&gt;""),INDEX('Fiche résultats'!Q$5:Q$20,$T20,1),IF('Fiche résultats'!Q20&lt;&gt;"",'Fiche résultats'!Q20,""))</f>
      </c>
      <c r="R20" s="101"/>
      <c r="S20" s="207">
        <f>IF('Fiche résultats'!P20&lt;&gt;"",'Fiche résultats'!P20+COUNTIF('Fiche résultats'!P20:P$20,'Fiche résultats'!P20)-1,S$21)</f>
        <v>1</v>
      </c>
      <c r="T20" s="210">
        <f t="shared" si="0"/>
        <v>1</v>
      </c>
      <c r="U20" s="211">
        <f t="shared" si="1"/>
        <v>1</v>
      </c>
    </row>
    <row r="21" spans="1:21" ht="19.5" customHeight="1" hidden="1">
      <c r="A21" s="168" t="s">
        <v>78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170"/>
      <c r="S21" s="217">
        <f>IF($G$25=COUNTA('Fiche résultats'!P5:P20),$G$25+1,1)</f>
        <v>1</v>
      </c>
      <c r="T21" s="212"/>
      <c r="U21" s="212"/>
    </row>
    <row r="22" spans="1:21" ht="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01"/>
      <c r="R22" s="101"/>
      <c r="S22" s="212"/>
      <c r="T22" s="212"/>
      <c r="U22" s="212"/>
    </row>
    <row r="23" spans="1:21" ht="1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212"/>
      <c r="T23" s="212"/>
      <c r="U23" s="212"/>
    </row>
    <row r="24" spans="1:21" ht="15.7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212"/>
      <c r="T24" s="212"/>
      <c r="U24" s="212"/>
    </row>
    <row r="25" spans="1:21" ht="24" thickBot="1">
      <c r="A25" s="101"/>
      <c r="B25" s="124" t="s">
        <v>64</v>
      </c>
      <c r="C25" s="124"/>
      <c r="D25" s="124"/>
      <c r="E25" s="124"/>
      <c r="F25" s="124"/>
      <c r="G25" s="125">
        <f>IF('Fiche résultats'!G25&lt;&gt;"",'Fiche résultats'!G25,"")</f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212"/>
      <c r="T25" s="212"/>
      <c r="U25" s="212"/>
    </row>
    <row r="26" spans="1:21" ht="1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212"/>
      <c r="T26" s="212"/>
      <c r="U26" s="212"/>
    </row>
    <row r="27" spans="1:21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212"/>
      <c r="T27" s="212"/>
      <c r="U27" s="212"/>
    </row>
    <row r="28" spans="1:21" ht="1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212"/>
      <c r="T28" s="212"/>
      <c r="U28" s="212"/>
    </row>
    <row r="29" spans="1:21" ht="1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212"/>
      <c r="T29" s="212"/>
      <c r="U29" s="212"/>
    </row>
    <row r="30" spans="1:21" ht="15.75" thickBo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212"/>
      <c r="T30" s="212"/>
      <c r="U30" s="212"/>
    </row>
    <row r="31" spans="1:21" ht="32.25" thickBot="1">
      <c r="A31" s="108" t="s">
        <v>37</v>
      </c>
      <c r="B31" s="109"/>
      <c r="C31" s="109"/>
      <c r="D31" s="383" t="str">
        <f>D1</f>
        <v>FSR.O  </v>
      </c>
      <c r="E31" s="384"/>
      <c r="F31" s="385"/>
      <c r="G31" s="386"/>
      <c r="H31" s="393" t="s">
        <v>65</v>
      </c>
      <c r="I31" s="394"/>
      <c r="J31" s="395"/>
      <c r="K31" s="126" t="s">
        <v>63</v>
      </c>
      <c r="L31" s="120" t="s">
        <v>38</v>
      </c>
      <c r="M31" s="101"/>
      <c r="N31" s="101"/>
      <c r="O31" s="101"/>
      <c r="P31" s="101"/>
      <c r="Q31" s="101"/>
      <c r="R31" s="166"/>
      <c r="S31" s="218"/>
      <c r="T31" s="218"/>
      <c r="U31" s="213"/>
    </row>
    <row r="32" spans="1:21" ht="16.5" thickBot="1">
      <c r="A32" s="121" t="s">
        <v>39</v>
      </c>
      <c r="B32" s="113" t="s">
        <v>40</v>
      </c>
      <c r="C32" s="113" t="s">
        <v>41</v>
      </c>
      <c r="D32" s="113" t="s">
        <v>42</v>
      </c>
      <c r="E32" s="113" t="s">
        <v>73</v>
      </c>
      <c r="F32" s="113" t="s">
        <v>43</v>
      </c>
      <c r="G32" s="113" t="s">
        <v>61</v>
      </c>
      <c r="H32" s="122" t="s">
        <v>44</v>
      </c>
      <c r="I32" s="113" t="s">
        <v>66</v>
      </c>
      <c r="J32" s="114"/>
      <c r="K32" s="120" t="s">
        <v>67</v>
      </c>
      <c r="L32" s="127" t="s">
        <v>45</v>
      </c>
      <c r="M32" s="101"/>
      <c r="N32" s="101"/>
      <c r="O32" s="101"/>
      <c r="P32" s="101"/>
      <c r="Q32" s="101"/>
      <c r="R32" s="101"/>
      <c r="S32" s="204" t="s">
        <v>80</v>
      </c>
      <c r="T32" s="205" t="s">
        <v>81</v>
      </c>
      <c r="U32" s="206" t="s">
        <v>82</v>
      </c>
    </row>
    <row r="33" spans="1:21" ht="21" customHeight="1" thickBot="1">
      <c r="A33" s="182">
        <f>IF(AND($S$49&gt;1,INDEX('Fiche résultats'!A$33:A$48,$T33,1)&lt;&gt;""),INDEX('Fiche résultats'!A$33:A$48,$T33,1),IF('Fiche résultats'!A33&lt;&gt;"",'Fiche résultats'!A33,""))</f>
      </c>
      <c r="B33" s="183">
        <f>IF(AND($S$49&gt;1,INDEX('Fiche résultats'!B$33:B$48,$T33,1)&lt;&gt;""),INDEX('Fiche résultats'!B$33:B$48,$T33,1),IF('Fiche résultats'!B33&lt;&gt;"",'Fiche résultats'!B33,""))</f>
      </c>
      <c r="C33" s="184">
        <f>IF(AND($S$49&gt;1,INDEX('Fiche résultats'!C$33:C$48,$T33,1)&lt;&gt;""),INDEX('Fiche résultats'!C$33:C$48,$T33,1),IF('Fiche résultats'!C33&lt;&gt;"",'Fiche résultats'!C33,""))</f>
      </c>
      <c r="D33" s="177">
        <f>IF(AND($S$49&gt;1,INDEX('Fiche résultats'!D$33:D$48,$T33,1)&lt;&gt;""),INDEX('Fiche résultats'!D$33:D$48,$T33,1),IF('Fiche résultats'!D33&lt;&gt;"",'Fiche résultats'!D33,""))</f>
      </c>
      <c r="E33" s="167">
        <f>IF(AND($S$49&gt;1,INDEX('Fiche résultats'!E$33:E$48,$T33,1)&lt;&gt;""),INDEX('Fiche résultats'!E$33:E$48,$T33,1),IF('Fiche résultats'!E33&lt;&gt;"",'Fiche résultats'!E33,""))</f>
      </c>
      <c r="F33" s="182">
        <f>IF(AND($S$49&gt;1,INDEX('Fiche résultats'!F$33:F$48,$T33,1)&lt;&gt;""),INDEX('Fiche résultats'!F$33:F$48,$T33,1),IF('Fiche résultats'!F33&lt;&gt;"",'Fiche résultats'!F33,""))</f>
      </c>
      <c r="G33" s="185">
        <f>IF(AND($S$49&gt;1,INDEX('Fiche résultats'!G$33:G$48,$T33,1)&lt;&gt;""),INDEX('Fiche résultats'!G$33:G$48,$T33,1),IF('Fiche résultats'!G33&lt;&gt;"",'Fiche résultats'!G33,""))</f>
      </c>
      <c r="H33" s="186">
        <f>IF(AND($S$49&gt;1,INDEX('Fiche résultats'!H$33:H$48,$T33,1)&lt;&gt;""),INDEX('Fiche résultats'!H$33:H$48,$T33,1),IF('Fiche résultats'!H33&lt;&gt;"",'Fiche résultats'!H33,""))</f>
      </c>
      <c r="I33" s="190"/>
      <c r="J33" s="187">
        <f>IF(AND($S$49&gt;1,INDEX('Fiche résultats'!J$33:J$48,$T33,1)&lt;&gt;""),INDEX('Fiche résultats'!J$33:J$48,$T33,1),IF('Fiche résultats'!J33&lt;&gt;"",'Fiche résultats'!J33,""))</f>
      </c>
      <c r="K33" s="188">
        <f>IF(AND($S$49&gt;1,INDEX('Fiche résultats'!K$33:K$48,$T33,1)&lt;&gt;""),INDEX('Fiche résultats'!K$33:K$48,$T33,1),IF('Fiche résultats'!K33&lt;&gt;"",'Fiche résultats'!K33,""))</f>
      </c>
      <c r="L33" s="189">
        <f>IF(AND($S$49&gt;1,INDEX('Fiche résultats'!L$33:L$48,$T33,1)&lt;&gt;""),INDEX('Fiche résultats'!L$33:L$48,$T33,1),IF('Fiche résultats'!L33&lt;&gt;"",'Fiche résultats'!L33,""))</f>
      </c>
      <c r="M33" s="101"/>
      <c r="N33" s="101"/>
      <c r="O33" s="101"/>
      <c r="P33" s="101"/>
      <c r="Q33" s="101"/>
      <c r="R33" s="101"/>
      <c r="S33" s="207">
        <f>IF('Fiche résultats'!K33&lt;&gt;"",'Fiche résultats'!K33+COUNTIF('Fiche résultats'!K33:K$48,'Fiche résultats'!K33)-1,S$49)</f>
        <v>1</v>
      </c>
      <c r="T33" s="208">
        <f>MATCH(U33,S$33:S$49,0)</f>
        <v>1</v>
      </c>
      <c r="U33" s="209">
        <v>1</v>
      </c>
    </row>
    <row r="34" spans="1:21" ht="21" customHeight="1" thickBot="1">
      <c r="A34" s="182">
        <f>IF(AND($S$49&gt;1,INDEX('Fiche résultats'!A$33:A$48,$T34,1)&lt;&gt;""),INDEX('Fiche résultats'!A$33:A$48,$T34,1),IF('Fiche résultats'!A34&lt;&gt;"",'Fiche résultats'!A34,""))</f>
      </c>
      <c r="B34" s="183">
        <f>IF(AND($S$49&gt;1,INDEX('Fiche résultats'!B$33:B$48,$T34,1)&lt;&gt;""),INDEX('Fiche résultats'!B$33:B$48,$T34,1),IF('Fiche résultats'!B34&lt;&gt;"",'Fiche résultats'!B34,""))</f>
      </c>
      <c r="C34" s="184">
        <f>IF(AND($S$49&gt;1,INDEX('Fiche résultats'!C$33:C$48,$T34,1)&lt;&gt;""),INDEX('Fiche résultats'!C$33:C$48,$T34,1),IF('Fiche résultats'!C34&lt;&gt;"",'Fiche résultats'!C34,""))</f>
      </c>
      <c r="D34" s="177">
        <f>IF(AND($S$49&gt;1,INDEX('Fiche résultats'!D$33:D$48,$T34,1)&lt;&gt;""),INDEX('Fiche résultats'!D$33:D$48,$T34,1),IF('Fiche résultats'!D34&lt;&gt;"",'Fiche résultats'!D34,""))</f>
      </c>
      <c r="E34" s="167">
        <f>IF(AND($S$49&gt;1,INDEX('Fiche résultats'!E$33:E$48,$T34,1)&lt;&gt;""),INDEX('Fiche résultats'!E$33:E$48,$T34,1),IF('Fiche résultats'!E34&lt;&gt;"",'Fiche résultats'!E34,""))</f>
      </c>
      <c r="F34" s="182">
        <f>IF(AND($S$49&gt;1,INDEX('Fiche résultats'!F$33:F$48,$T34,1)&lt;&gt;""),INDEX('Fiche résultats'!F$33:F$48,$T34,1),IF('Fiche résultats'!F34&lt;&gt;"",'Fiche résultats'!F34,""))</f>
      </c>
      <c r="G34" s="185">
        <f>IF(AND($S$49&gt;1,INDEX('Fiche résultats'!G$33:G$48,$T34,1)&lt;&gt;""),INDEX('Fiche résultats'!G$33:G$48,$T34,1),IF('Fiche résultats'!G34&lt;&gt;"",'Fiche résultats'!G34,""))</f>
      </c>
      <c r="H34" s="186">
        <f>IF(AND($S$49&gt;1,INDEX('Fiche résultats'!H$33:H$48,$T34,1)&lt;&gt;""),INDEX('Fiche résultats'!H$33:H$48,$T34,1),IF('Fiche résultats'!H34&lt;&gt;"",'Fiche résultats'!H34,""))</f>
      </c>
      <c r="I34" s="190"/>
      <c r="J34" s="187">
        <f>IF(AND($S$49&gt;1,INDEX('Fiche résultats'!J$33:J$48,$T34,1)&lt;&gt;""),INDEX('Fiche résultats'!J$33:J$48,$T34,1),IF('Fiche résultats'!J34&lt;&gt;"",'Fiche résultats'!J34,""))</f>
      </c>
      <c r="K34" s="188">
        <f>IF(AND($S$49&gt;1,INDEX('Fiche résultats'!K$33:K$48,$T34,1)&lt;&gt;""),INDEX('Fiche résultats'!K$33:K$48,$T34,1),IF('Fiche résultats'!K34&lt;&gt;"",'Fiche résultats'!K34,""))</f>
      </c>
      <c r="L34" s="189">
        <f>IF(AND($S$49&gt;1,INDEX('Fiche résultats'!L$33:L$48,$T34,1)&lt;&gt;""),INDEX('Fiche résultats'!L$33:L$48,$T34,1),IF('Fiche résultats'!L34&lt;&gt;"",'Fiche résultats'!L34,""))</f>
      </c>
      <c r="M34" s="101"/>
      <c r="N34" s="101"/>
      <c r="O34" s="101"/>
      <c r="P34" s="101"/>
      <c r="Q34" s="101"/>
      <c r="R34" s="101"/>
      <c r="S34" s="207">
        <f>IF('Fiche résultats'!K34&lt;&gt;"",'Fiche résultats'!K34+COUNTIF('Fiche résultats'!K34:K$48,'Fiche résultats'!K34)-1,S$49)</f>
        <v>1</v>
      </c>
      <c r="T34" s="210">
        <f aca="true" t="shared" si="2" ref="T34:T48">MATCH(U34,S$33:S$49,0)</f>
        <v>1</v>
      </c>
      <c r="U34" s="211">
        <f>IF(U33+1&lt;S$49,U33+1,S$49)</f>
        <v>1</v>
      </c>
    </row>
    <row r="35" spans="1:21" ht="21" customHeight="1" thickBot="1">
      <c r="A35" s="182">
        <f>IF(AND($S$49&gt;1,INDEX('Fiche résultats'!A$33:A$48,$T35,1)&lt;&gt;""),INDEX('Fiche résultats'!A$33:A$48,$T35,1),IF('Fiche résultats'!A35&lt;&gt;"",'Fiche résultats'!A35,""))</f>
      </c>
      <c r="B35" s="183">
        <f>IF(AND($S$49&gt;1,INDEX('Fiche résultats'!B$33:B$48,$T35,1)&lt;&gt;""),INDEX('Fiche résultats'!B$33:B$48,$T35,1),IF('Fiche résultats'!B35&lt;&gt;"",'Fiche résultats'!B35,""))</f>
      </c>
      <c r="C35" s="184">
        <f>IF(AND($S$49&gt;1,INDEX('Fiche résultats'!C$33:C$48,$T35,1)&lt;&gt;""),INDEX('Fiche résultats'!C$33:C$48,$T35,1),IF('Fiche résultats'!C35&lt;&gt;"",'Fiche résultats'!C35,""))</f>
      </c>
      <c r="D35" s="177">
        <f>IF(AND($S$49&gt;1,INDEX('Fiche résultats'!D$33:D$48,$T35,1)&lt;&gt;""),INDEX('Fiche résultats'!D$33:D$48,$T35,1),IF('Fiche résultats'!D35&lt;&gt;"",'Fiche résultats'!D35,""))</f>
      </c>
      <c r="E35" s="167">
        <f>IF(AND($S$49&gt;1,INDEX('Fiche résultats'!E$33:E$48,$T35,1)&lt;&gt;""),INDEX('Fiche résultats'!E$33:E$48,$T35,1),IF('Fiche résultats'!E35&lt;&gt;"",'Fiche résultats'!E35,""))</f>
      </c>
      <c r="F35" s="182">
        <f>IF(AND($S$49&gt;1,INDEX('Fiche résultats'!F$33:F$48,$T35,1)&lt;&gt;""),INDEX('Fiche résultats'!F$33:F$48,$T35,1),IF('Fiche résultats'!F35&lt;&gt;"",'Fiche résultats'!F35,""))</f>
      </c>
      <c r="G35" s="185">
        <f>IF(AND($S$49&gt;1,INDEX('Fiche résultats'!G$33:G$48,$T35,1)&lt;&gt;""),INDEX('Fiche résultats'!G$33:G$48,$T35,1),IF('Fiche résultats'!G35&lt;&gt;"",'Fiche résultats'!G35,""))</f>
      </c>
      <c r="H35" s="186">
        <f>IF(AND($S$49&gt;1,INDEX('Fiche résultats'!H$33:H$48,$T35,1)&lt;&gt;""),INDEX('Fiche résultats'!H$33:H$48,$T35,1),IF('Fiche résultats'!H35&lt;&gt;"",'Fiche résultats'!H35,""))</f>
      </c>
      <c r="I35" s="190"/>
      <c r="J35" s="187">
        <f>IF(AND($S$49&gt;1,INDEX('Fiche résultats'!J$33:J$48,$T35,1)&lt;&gt;""),INDEX('Fiche résultats'!J$33:J$48,$T35,1),IF('Fiche résultats'!J35&lt;&gt;"",'Fiche résultats'!J35,""))</f>
      </c>
      <c r="K35" s="188">
        <f>IF(AND($S$49&gt;1,INDEX('Fiche résultats'!K$33:K$48,$T35,1)&lt;&gt;""),INDEX('Fiche résultats'!K$33:K$48,$T35,1),IF('Fiche résultats'!K35&lt;&gt;"",'Fiche résultats'!K35,""))</f>
      </c>
      <c r="L35" s="189">
        <f>IF(AND($S$49&gt;1,INDEX('Fiche résultats'!L$33:L$48,$T35,1)&lt;&gt;""),INDEX('Fiche résultats'!L$33:L$48,$T35,1),IF('Fiche résultats'!L35&lt;&gt;"",'Fiche résultats'!L35,""))</f>
      </c>
      <c r="M35" s="101"/>
      <c r="N35" s="101"/>
      <c r="O35" s="101"/>
      <c r="P35" s="101"/>
      <c r="Q35" s="101"/>
      <c r="R35" s="101"/>
      <c r="S35" s="207">
        <f>IF('Fiche résultats'!K35&lt;&gt;"",'Fiche résultats'!K35+COUNTIF('Fiche résultats'!K35:K$48,'Fiche résultats'!K35)-1,S$49)</f>
        <v>1</v>
      </c>
      <c r="T35" s="210">
        <f t="shared" si="2"/>
        <v>1</v>
      </c>
      <c r="U35" s="211">
        <f aca="true" t="shared" si="3" ref="U35:U42">IF(U34+1&lt;S$49,U34+1,S$49)</f>
        <v>1</v>
      </c>
    </row>
    <row r="36" spans="1:21" ht="21" customHeight="1" thickBot="1">
      <c r="A36" s="182">
        <f>IF(AND($S$49&gt;1,INDEX('Fiche résultats'!A$33:A$48,$T36,1)&lt;&gt;""),INDEX('Fiche résultats'!A$33:A$48,$T36,1),IF('Fiche résultats'!A36&lt;&gt;"",'Fiche résultats'!A36,""))</f>
      </c>
      <c r="B36" s="183">
        <f>IF(AND($S$49&gt;1,INDEX('Fiche résultats'!B$33:B$48,$T36,1)&lt;&gt;""),INDEX('Fiche résultats'!B$33:B$48,$T36,1),IF('Fiche résultats'!B36&lt;&gt;"",'Fiche résultats'!B36,""))</f>
      </c>
      <c r="C36" s="184">
        <f>IF(AND($S$49&gt;1,INDEX('Fiche résultats'!C$33:C$48,$T36,1)&lt;&gt;""),INDEX('Fiche résultats'!C$33:C$48,$T36,1),IF('Fiche résultats'!C36&lt;&gt;"",'Fiche résultats'!C36,""))</f>
      </c>
      <c r="D36" s="177">
        <f>IF(AND($S$49&gt;1,INDEX('Fiche résultats'!D$33:D$48,$T36,1)&lt;&gt;""),INDEX('Fiche résultats'!D$33:D$48,$T36,1),IF('Fiche résultats'!D36&lt;&gt;"",'Fiche résultats'!D36,""))</f>
      </c>
      <c r="E36" s="167">
        <f>IF(AND($S$49&gt;1,INDEX('Fiche résultats'!E$33:E$48,$T36,1)&lt;&gt;""),INDEX('Fiche résultats'!E$33:E$48,$T36,1),IF('Fiche résultats'!E36&lt;&gt;"",'Fiche résultats'!E36,""))</f>
      </c>
      <c r="F36" s="182">
        <f>IF(AND($S$49&gt;1,INDEX('Fiche résultats'!F$33:F$48,$T36,1)&lt;&gt;""),INDEX('Fiche résultats'!F$33:F$48,$T36,1),IF('Fiche résultats'!F36&lt;&gt;"",'Fiche résultats'!F36,""))</f>
      </c>
      <c r="G36" s="185">
        <f>IF(AND($S$49&gt;1,INDEX('Fiche résultats'!G$33:G$48,$T36,1)&lt;&gt;""),INDEX('Fiche résultats'!G$33:G$48,$T36,1),IF('Fiche résultats'!G36&lt;&gt;"",'Fiche résultats'!G36,""))</f>
      </c>
      <c r="H36" s="186">
        <f>IF(AND($S$49&gt;1,INDEX('Fiche résultats'!H$33:H$48,$T36,1)&lt;&gt;""),INDEX('Fiche résultats'!H$33:H$48,$T36,1),IF('Fiche résultats'!H36&lt;&gt;"",'Fiche résultats'!H36,""))</f>
      </c>
      <c r="I36" s="190"/>
      <c r="J36" s="187">
        <f>IF(AND($S$49&gt;1,INDEX('Fiche résultats'!J$33:J$48,$T36,1)&lt;&gt;""),INDEX('Fiche résultats'!J$33:J$48,$T36,1),IF('Fiche résultats'!J36&lt;&gt;"",'Fiche résultats'!J36,""))</f>
      </c>
      <c r="K36" s="188">
        <f>IF(AND($S$49&gt;1,INDEX('Fiche résultats'!K$33:K$48,$T36,1)&lt;&gt;""),INDEX('Fiche résultats'!K$33:K$48,$T36,1),IF('Fiche résultats'!K36&lt;&gt;"",'Fiche résultats'!K36,""))</f>
      </c>
      <c r="L36" s="189">
        <f>IF(AND($S$49&gt;1,INDEX('Fiche résultats'!L$33:L$48,$T36,1)&lt;&gt;""),INDEX('Fiche résultats'!L$33:L$48,$T36,1),IF('Fiche résultats'!L36&lt;&gt;"",'Fiche résultats'!L36,""))</f>
      </c>
      <c r="M36" s="101"/>
      <c r="N36" s="101"/>
      <c r="O36" s="101"/>
      <c r="P36" s="101"/>
      <c r="Q36" s="101"/>
      <c r="R36" s="101"/>
      <c r="S36" s="207">
        <f>IF('Fiche résultats'!K36&lt;&gt;"",'Fiche résultats'!K36+COUNTIF('Fiche résultats'!K36:K$48,'Fiche résultats'!K36)-1,S$49)</f>
        <v>1</v>
      </c>
      <c r="T36" s="210">
        <f t="shared" si="2"/>
        <v>1</v>
      </c>
      <c r="U36" s="211">
        <f t="shared" si="3"/>
        <v>1</v>
      </c>
    </row>
    <row r="37" spans="1:21" ht="21" customHeight="1" thickBot="1">
      <c r="A37" s="182">
        <f>IF(AND($S$49&gt;1,INDEX('Fiche résultats'!A$33:A$48,$T37,1)&lt;&gt;""),INDEX('Fiche résultats'!A$33:A$48,$T37,1),IF('Fiche résultats'!A37&lt;&gt;"",'Fiche résultats'!A37,""))</f>
      </c>
      <c r="B37" s="183">
        <f>IF(AND($S$49&gt;1,INDEX('Fiche résultats'!B$33:B$48,$T37,1)&lt;&gt;""),INDEX('Fiche résultats'!B$33:B$48,$T37,1),IF('Fiche résultats'!B37&lt;&gt;"",'Fiche résultats'!B37,""))</f>
      </c>
      <c r="C37" s="184">
        <f>IF(AND($S$49&gt;1,INDEX('Fiche résultats'!C$33:C$48,$T37,1)&lt;&gt;""),INDEX('Fiche résultats'!C$33:C$48,$T37,1),IF('Fiche résultats'!C37&lt;&gt;"",'Fiche résultats'!C37,""))</f>
      </c>
      <c r="D37" s="177">
        <f>IF(AND($S$49&gt;1,INDEX('Fiche résultats'!D$33:D$48,$T37,1)&lt;&gt;""),INDEX('Fiche résultats'!D$33:D$48,$T37,1),IF('Fiche résultats'!D37&lt;&gt;"",'Fiche résultats'!D37,""))</f>
      </c>
      <c r="E37" s="167">
        <f>IF(AND($S$49&gt;1,INDEX('Fiche résultats'!E$33:E$48,$T37,1)&lt;&gt;""),INDEX('Fiche résultats'!E$33:E$48,$T37,1),IF('Fiche résultats'!E37&lt;&gt;"",'Fiche résultats'!E37,""))</f>
      </c>
      <c r="F37" s="182">
        <f>IF(AND($S$49&gt;1,INDEX('Fiche résultats'!F$33:F$48,$T37,1)&lt;&gt;""),INDEX('Fiche résultats'!F$33:F$48,$T37,1),IF('Fiche résultats'!F37&lt;&gt;"",'Fiche résultats'!F37,""))</f>
      </c>
      <c r="G37" s="185">
        <f>IF(AND($S$49&gt;1,INDEX('Fiche résultats'!G$33:G$48,$T37,1)&lt;&gt;""),INDEX('Fiche résultats'!G$33:G$48,$T37,1),IF('Fiche résultats'!G37&lt;&gt;"",'Fiche résultats'!G37,""))</f>
      </c>
      <c r="H37" s="186">
        <f>IF(AND($S$49&gt;1,INDEX('Fiche résultats'!H$33:H$48,$T37,1)&lt;&gt;""),INDEX('Fiche résultats'!H$33:H$48,$T37,1),IF('Fiche résultats'!H37&lt;&gt;"",'Fiche résultats'!H37,""))</f>
      </c>
      <c r="I37" s="190"/>
      <c r="J37" s="187">
        <f>IF(AND($S$49&gt;1,INDEX('Fiche résultats'!J$33:J$48,$T37,1)&lt;&gt;""),INDEX('Fiche résultats'!J$33:J$48,$T37,1),IF('Fiche résultats'!J37&lt;&gt;"",'Fiche résultats'!J37,""))</f>
      </c>
      <c r="K37" s="188">
        <f>IF(AND($S$49&gt;1,INDEX('Fiche résultats'!K$33:K$48,$T37,1)&lt;&gt;""),INDEX('Fiche résultats'!K$33:K$48,$T37,1),IF('Fiche résultats'!K37&lt;&gt;"",'Fiche résultats'!K37,""))</f>
      </c>
      <c r="L37" s="189">
        <f>IF(AND($S$49&gt;1,INDEX('Fiche résultats'!L$33:L$48,$T37,1)&lt;&gt;""),INDEX('Fiche résultats'!L$33:L$48,$T37,1),IF('Fiche résultats'!L37&lt;&gt;"",'Fiche résultats'!L37,""))</f>
      </c>
      <c r="M37" s="101"/>
      <c r="N37" s="101"/>
      <c r="O37" s="101"/>
      <c r="P37" s="101"/>
      <c r="Q37" s="101"/>
      <c r="R37" s="101"/>
      <c r="S37" s="207">
        <f>IF('Fiche résultats'!K37&lt;&gt;"",'Fiche résultats'!K37+COUNTIF('Fiche résultats'!K37:K$48,'Fiche résultats'!K37)-1,S$49)</f>
        <v>1</v>
      </c>
      <c r="T37" s="210">
        <f t="shared" si="2"/>
        <v>1</v>
      </c>
      <c r="U37" s="211">
        <f t="shared" si="3"/>
        <v>1</v>
      </c>
    </row>
    <row r="38" spans="1:21" ht="21" customHeight="1" thickBot="1">
      <c r="A38" s="182">
        <f>IF(AND($S$49&gt;1,INDEX('Fiche résultats'!A$33:A$48,$T38,1)&lt;&gt;""),INDEX('Fiche résultats'!A$33:A$48,$T38,1),IF('Fiche résultats'!A38&lt;&gt;"",'Fiche résultats'!A38,""))</f>
      </c>
      <c r="B38" s="183">
        <f>IF(AND($S$49&gt;1,INDEX('Fiche résultats'!B$33:B$48,$T38,1)&lt;&gt;""),INDEX('Fiche résultats'!B$33:B$48,$T38,1),IF('Fiche résultats'!B38&lt;&gt;"",'Fiche résultats'!B38,""))</f>
      </c>
      <c r="C38" s="184">
        <f>IF(AND($S$49&gt;1,INDEX('Fiche résultats'!C$33:C$48,$T38,1)&lt;&gt;""),INDEX('Fiche résultats'!C$33:C$48,$T38,1),IF('Fiche résultats'!C38&lt;&gt;"",'Fiche résultats'!C38,""))</f>
      </c>
      <c r="D38" s="177">
        <f>IF(AND($S$49&gt;1,INDEX('Fiche résultats'!D$33:D$48,$T38,1)&lt;&gt;""),INDEX('Fiche résultats'!D$33:D$48,$T38,1),IF('Fiche résultats'!D38&lt;&gt;"",'Fiche résultats'!D38,""))</f>
      </c>
      <c r="E38" s="167">
        <f>IF(AND($S$49&gt;1,INDEX('Fiche résultats'!E$33:E$48,$T38,1)&lt;&gt;""),INDEX('Fiche résultats'!E$33:E$48,$T38,1),IF('Fiche résultats'!E38&lt;&gt;"",'Fiche résultats'!E38,""))</f>
      </c>
      <c r="F38" s="182">
        <f>IF(AND($S$49&gt;1,INDEX('Fiche résultats'!F$33:F$48,$T38,1)&lt;&gt;""),INDEX('Fiche résultats'!F$33:F$48,$T38,1),IF('Fiche résultats'!F38&lt;&gt;"",'Fiche résultats'!F38,""))</f>
      </c>
      <c r="G38" s="185">
        <f>IF(AND($S$49&gt;1,INDEX('Fiche résultats'!G$33:G$48,$T38,1)&lt;&gt;""),INDEX('Fiche résultats'!G$33:G$48,$T38,1),IF('Fiche résultats'!G38&lt;&gt;"",'Fiche résultats'!G38,""))</f>
      </c>
      <c r="H38" s="186">
        <f>IF(AND($S$49&gt;1,INDEX('Fiche résultats'!H$33:H$48,$T38,1)&lt;&gt;""),INDEX('Fiche résultats'!H$33:H$48,$T38,1),IF('Fiche résultats'!H38&lt;&gt;"",'Fiche résultats'!H38,""))</f>
      </c>
      <c r="I38" s="190"/>
      <c r="J38" s="187">
        <f>IF(AND($S$49&gt;1,INDEX('Fiche résultats'!J$33:J$48,$T38,1)&lt;&gt;""),INDEX('Fiche résultats'!J$33:J$48,$T38,1),IF('Fiche résultats'!J38&lt;&gt;"",'Fiche résultats'!J38,""))</f>
      </c>
      <c r="K38" s="188">
        <f>IF(AND($S$49&gt;1,INDEX('Fiche résultats'!K$33:K$48,$T38,1)&lt;&gt;""),INDEX('Fiche résultats'!K$33:K$48,$T38,1),IF('Fiche résultats'!K38&lt;&gt;"",'Fiche résultats'!K38,""))</f>
      </c>
      <c r="L38" s="189">
        <f>IF(AND($S$49&gt;1,INDEX('Fiche résultats'!L$33:L$48,$T38,1)&lt;&gt;""),INDEX('Fiche résultats'!L$33:L$48,$T38,1),IF('Fiche résultats'!L38&lt;&gt;"",'Fiche résultats'!L38,""))</f>
      </c>
      <c r="M38" s="101"/>
      <c r="N38" s="101"/>
      <c r="O38" s="101"/>
      <c r="P38" s="101"/>
      <c r="Q38" s="101"/>
      <c r="R38" s="101"/>
      <c r="S38" s="207">
        <f>IF('Fiche résultats'!K38&lt;&gt;"",'Fiche résultats'!K38+COUNTIF('Fiche résultats'!K38:K$48,'Fiche résultats'!K38)-1,S$49)</f>
        <v>1</v>
      </c>
      <c r="T38" s="210">
        <f t="shared" si="2"/>
        <v>1</v>
      </c>
      <c r="U38" s="211">
        <f t="shared" si="3"/>
        <v>1</v>
      </c>
    </row>
    <row r="39" spans="1:21" ht="21" customHeight="1" thickBot="1">
      <c r="A39" s="182">
        <f>IF(AND($S$49&gt;1,INDEX('Fiche résultats'!A$33:A$48,$T39,1)&lt;&gt;""),INDEX('Fiche résultats'!A$33:A$48,$T39,1),IF('Fiche résultats'!A39&lt;&gt;"",'Fiche résultats'!A39,""))</f>
      </c>
      <c r="B39" s="183">
        <f>IF(AND($S$49&gt;1,INDEX('Fiche résultats'!B$33:B$48,$T39,1)&lt;&gt;""),INDEX('Fiche résultats'!B$33:B$48,$T39,1),IF('Fiche résultats'!B39&lt;&gt;"",'Fiche résultats'!B39,""))</f>
      </c>
      <c r="C39" s="184">
        <f>IF(AND($S$49&gt;1,INDEX('Fiche résultats'!C$33:C$48,$T39,1)&lt;&gt;""),INDEX('Fiche résultats'!C$33:C$48,$T39,1),IF('Fiche résultats'!C39&lt;&gt;"",'Fiche résultats'!C39,""))</f>
      </c>
      <c r="D39" s="177">
        <f>IF(AND($S$49&gt;1,INDEX('Fiche résultats'!D$33:D$48,$T39,1)&lt;&gt;""),INDEX('Fiche résultats'!D$33:D$48,$T39,1),IF('Fiche résultats'!D39&lt;&gt;"",'Fiche résultats'!D39,""))</f>
      </c>
      <c r="E39" s="167">
        <f>IF(AND($S$49&gt;1,INDEX('Fiche résultats'!E$33:E$48,$T39,1)&lt;&gt;""),INDEX('Fiche résultats'!E$33:E$48,$T39,1),IF('Fiche résultats'!E39&lt;&gt;"",'Fiche résultats'!E39,""))</f>
      </c>
      <c r="F39" s="182">
        <f>IF(AND($S$49&gt;1,INDEX('Fiche résultats'!F$33:F$48,$T39,1)&lt;&gt;""),INDEX('Fiche résultats'!F$33:F$48,$T39,1),IF('Fiche résultats'!F39&lt;&gt;"",'Fiche résultats'!F39,""))</f>
      </c>
      <c r="G39" s="185">
        <f>IF(AND($S$49&gt;1,INDEX('Fiche résultats'!G$33:G$48,$T39,1)&lt;&gt;""),INDEX('Fiche résultats'!G$33:G$48,$T39,1),IF('Fiche résultats'!G39&lt;&gt;"",'Fiche résultats'!G39,""))</f>
      </c>
      <c r="H39" s="186">
        <f>IF(AND($S$49&gt;1,INDEX('Fiche résultats'!H$33:H$48,$T39,1)&lt;&gt;""),INDEX('Fiche résultats'!H$33:H$48,$T39,1),IF('Fiche résultats'!H39&lt;&gt;"",'Fiche résultats'!H39,""))</f>
      </c>
      <c r="I39" s="190"/>
      <c r="J39" s="187">
        <f>IF(AND($S$49&gt;1,INDEX('Fiche résultats'!J$33:J$48,$T39,1)&lt;&gt;""),INDEX('Fiche résultats'!J$33:J$48,$T39,1),IF('Fiche résultats'!J39&lt;&gt;"",'Fiche résultats'!J39,""))</f>
      </c>
      <c r="K39" s="188">
        <f>IF(AND($S$49&gt;1,INDEX('Fiche résultats'!K$33:K$48,$T39,1)&lt;&gt;""),INDEX('Fiche résultats'!K$33:K$48,$T39,1),IF('Fiche résultats'!K39&lt;&gt;"",'Fiche résultats'!K39,""))</f>
      </c>
      <c r="L39" s="189">
        <f>IF(AND($S$49&gt;1,INDEX('Fiche résultats'!L$33:L$48,$T39,1)&lt;&gt;""),INDEX('Fiche résultats'!L$33:L$48,$T39,1),IF('Fiche résultats'!L39&lt;&gt;"",'Fiche résultats'!L39,""))</f>
      </c>
      <c r="M39" s="101"/>
      <c r="N39" s="101"/>
      <c r="O39" s="101"/>
      <c r="P39" s="101"/>
      <c r="Q39" s="101"/>
      <c r="R39" s="101"/>
      <c r="S39" s="207">
        <f>IF('Fiche résultats'!K39&lt;&gt;"",'Fiche résultats'!K39+COUNTIF('Fiche résultats'!K39:K$48,'Fiche résultats'!K39)-1,S$49)</f>
        <v>1</v>
      </c>
      <c r="T39" s="210">
        <f t="shared" si="2"/>
        <v>1</v>
      </c>
      <c r="U39" s="211">
        <f t="shared" si="3"/>
        <v>1</v>
      </c>
    </row>
    <row r="40" spans="1:21" ht="21" customHeight="1" thickBot="1">
      <c r="A40" s="182">
        <f>IF(AND($S$49&gt;1,INDEX('Fiche résultats'!A$33:A$48,$T40,1)&lt;&gt;""),INDEX('Fiche résultats'!A$33:A$48,$T40,1),IF('Fiche résultats'!A40&lt;&gt;"",'Fiche résultats'!A40,""))</f>
      </c>
      <c r="B40" s="183">
        <f>IF(AND($S$49&gt;1,INDEX('Fiche résultats'!B$33:B$48,$T40,1)&lt;&gt;""),INDEX('Fiche résultats'!B$33:B$48,$T40,1),IF('Fiche résultats'!B40&lt;&gt;"",'Fiche résultats'!B40,""))</f>
      </c>
      <c r="C40" s="184">
        <f>IF(AND($S$49&gt;1,INDEX('Fiche résultats'!C$33:C$48,$T40,1)&lt;&gt;""),INDEX('Fiche résultats'!C$33:C$48,$T40,1),IF('Fiche résultats'!C40&lt;&gt;"",'Fiche résultats'!C40,""))</f>
      </c>
      <c r="D40" s="177">
        <f>IF(AND($S$49&gt;1,INDEX('Fiche résultats'!D$33:D$48,$T40,1)&lt;&gt;""),INDEX('Fiche résultats'!D$33:D$48,$T40,1),IF('Fiche résultats'!D40&lt;&gt;"",'Fiche résultats'!D40,""))</f>
      </c>
      <c r="E40" s="167">
        <f>IF(AND($S$49&gt;1,INDEX('Fiche résultats'!E$33:E$48,$T40,1)&lt;&gt;""),INDEX('Fiche résultats'!E$33:E$48,$T40,1),IF('Fiche résultats'!E40&lt;&gt;"",'Fiche résultats'!E40,""))</f>
      </c>
      <c r="F40" s="182">
        <f>IF(AND($S$49&gt;1,INDEX('Fiche résultats'!F$33:F$48,$T40,1)&lt;&gt;""),INDEX('Fiche résultats'!F$33:F$48,$T40,1),IF('Fiche résultats'!F40&lt;&gt;"",'Fiche résultats'!F40,""))</f>
      </c>
      <c r="G40" s="185">
        <f>IF(AND($S$49&gt;1,INDEX('Fiche résultats'!G$33:G$48,$T40,1)&lt;&gt;""),INDEX('Fiche résultats'!G$33:G$48,$T40,1),IF('Fiche résultats'!G40&lt;&gt;"",'Fiche résultats'!G40,""))</f>
      </c>
      <c r="H40" s="186">
        <f>IF(AND($S$49&gt;1,INDEX('Fiche résultats'!H$33:H$48,$T40,1)&lt;&gt;""),INDEX('Fiche résultats'!H$33:H$48,$T40,1),IF('Fiche résultats'!H40&lt;&gt;"",'Fiche résultats'!H40,""))</f>
      </c>
      <c r="I40" s="190"/>
      <c r="J40" s="187">
        <f>IF(AND($S$49&gt;1,INDEX('Fiche résultats'!J$33:J$48,$T40,1)&lt;&gt;""),INDEX('Fiche résultats'!J$33:J$48,$T40,1),IF('Fiche résultats'!J40&lt;&gt;"",'Fiche résultats'!J40,""))</f>
      </c>
      <c r="K40" s="188">
        <f>IF(AND($S$49&gt;1,INDEX('Fiche résultats'!K$33:K$48,$T40,1)&lt;&gt;""),INDEX('Fiche résultats'!K$33:K$48,$T40,1),IF('Fiche résultats'!K40&lt;&gt;"",'Fiche résultats'!K40,""))</f>
      </c>
      <c r="L40" s="189">
        <f>IF(AND($S$49&gt;1,INDEX('Fiche résultats'!L$33:L$48,$T40,1)&lt;&gt;""),INDEX('Fiche résultats'!L$33:L$48,$T40,1),IF('Fiche résultats'!L40&lt;&gt;"",'Fiche résultats'!L40,""))</f>
      </c>
      <c r="M40" s="101"/>
      <c r="N40" s="101"/>
      <c r="O40" s="101"/>
      <c r="P40" s="101"/>
      <c r="Q40" s="101"/>
      <c r="R40" s="101"/>
      <c r="S40" s="207">
        <f>IF('Fiche résultats'!K40&lt;&gt;"",'Fiche résultats'!K40+COUNTIF('Fiche résultats'!K40:K$48,'Fiche résultats'!K40)-1,S$49)</f>
        <v>1</v>
      </c>
      <c r="T40" s="210">
        <f t="shared" si="2"/>
        <v>1</v>
      </c>
      <c r="U40" s="211">
        <f t="shared" si="3"/>
        <v>1</v>
      </c>
    </row>
    <row r="41" spans="1:21" ht="21" customHeight="1" thickBot="1">
      <c r="A41" s="182">
        <f>IF(AND($S$49&gt;1,INDEX('Fiche résultats'!A$33:A$48,$T41,1)&lt;&gt;""),INDEX('Fiche résultats'!A$33:A$48,$T41,1),IF('Fiche résultats'!A41&lt;&gt;"",'Fiche résultats'!A41,""))</f>
      </c>
      <c r="B41" s="183">
        <f>IF(AND($S$49&gt;1,INDEX('Fiche résultats'!B$33:B$48,$T41,1)&lt;&gt;""),INDEX('Fiche résultats'!B$33:B$48,$T41,1),IF('Fiche résultats'!B41&lt;&gt;"",'Fiche résultats'!B41,""))</f>
      </c>
      <c r="C41" s="184">
        <f>IF(AND($S$49&gt;1,INDEX('Fiche résultats'!C$33:C$48,$T41,1)&lt;&gt;""),INDEX('Fiche résultats'!C$33:C$48,$T41,1),IF('Fiche résultats'!C41&lt;&gt;"",'Fiche résultats'!C41,""))</f>
      </c>
      <c r="D41" s="177">
        <f>IF(AND($S$49&gt;1,INDEX('Fiche résultats'!D$33:D$48,$T41,1)&lt;&gt;""),INDEX('Fiche résultats'!D$33:D$48,$T41,1),IF('Fiche résultats'!D41&lt;&gt;"",'Fiche résultats'!D41,""))</f>
      </c>
      <c r="E41" s="167">
        <f>IF(AND($S$49&gt;1,INDEX('Fiche résultats'!E$33:E$48,$T41,1)&lt;&gt;""),INDEX('Fiche résultats'!E$33:E$48,$T41,1),IF('Fiche résultats'!E41&lt;&gt;"",'Fiche résultats'!E41,""))</f>
      </c>
      <c r="F41" s="182">
        <f>IF(AND($S$49&gt;1,INDEX('Fiche résultats'!F$33:F$48,$T41,1)&lt;&gt;""),INDEX('Fiche résultats'!F$33:F$48,$T41,1),IF('Fiche résultats'!F41&lt;&gt;"",'Fiche résultats'!F41,""))</f>
      </c>
      <c r="G41" s="185">
        <f>IF(AND($S$49&gt;1,INDEX('Fiche résultats'!G$33:G$48,$T41,1)&lt;&gt;""),INDEX('Fiche résultats'!G$33:G$48,$T41,1),IF('Fiche résultats'!G41&lt;&gt;"",'Fiche résultats'!G41,""))</f>
      </c>
      <c r="H41" s="186">
        <f>IF(AND($S$49&gt;1,INDEX('Fiche résultats'!H$33:H$48,$T41,1)&lt;&gt;""),INDEX('Fiche résultats'!H$33:H$48,$T41,1),IF('Fiche résultats'!H41&lt;&gt;"",'Fiche résultats'!H41,""))</f>
      </c>
      <c r="I41" s="190"/>
      <c r="J41" s="187">
        <f>IF(AND($S$49&gt;1,INDEX('Fiche résultats'!J$33:J$48,$T41,1)&lt;&gt;""),INDEX('Fiche résultats'!J$33:J$48,$T41,1),IF('Fiche résultats'!J41&lt;&gt;"",'Fiche résultats'!J41,""))</f>
      </c>
      <c r="K41" s="188">
        <f>IF(AND($S$49&gt;1,INDEX('Fiche résultats'!K$33:K$48,$T41,1)&lt;&gt;""),INDEX('Fiche résultats'!K$33:K$48,$T41,1),IF('Fiche résultats'!K41&lt;&gt;"",'Fiche résultats'!K41,""))</f>
      </c>
      <c r="L41" s="189">
        <f>IF(AND($S$49&gt;1,INDEX('Fiche résultats'!L$33:L$48,$T41,1)&lt;&gt;""),INDEX('Fiche résultats'!L$33:L$48,$T41,1),IF('Fiche résultats'!L41&lt;&gt;"",'Fiche résultats'!L41,""))</f>
      </c>
      <c r="M41" s="101"/>
      <c r="N41" s="101"/>
      <c r="O41" s="101"/>
      <c r="P41" s="101"/>
      <c r="Q41" s="101"/>
      <c r="R41" s="101"/>
      <c r="S41" s="207">
        <f>IF('Fiche résultats'!K41&lt;&gt;"",'Fiche résultats'!K41+COUNTIF('Fiche résultats'!K41:K$48,'Fiche résultats'!K41)-1,S$49)</f>
        <v>1</v>
      </c>
      <c r="T41" s="210">
        <f t="shared" si="2"/>
        <v>1</v>
      </c>
      <c r="U41" s="211">
        <f t="shared" si="3"/>
        <v>1</v>
      </c>
    </row>
    <row r="42" spans="1:21" ht="21" customHeight="1" thickBot="1">
      <c r="A42" s="182">
        <f>IF(AND($S$49&gt;1,INDEX('Fiche résultats'!A$33:A$48,$T42,1)&lt;&gt;""),INDEX('Fiche résultats'!A$33:A$48,$T42,1),IF('Fiche résultats'!A42&lt;&gt;"",'Fiche résultats'!A42,""))</f>
      </c>
      <c r="B42" s="183">
        <f>IF(AND($S$49&gt;1,INDEX('Fiche résultats'!B$33:B$48,$T42,1)&lt;&gt;""),INDEX('Fiche résultats'!B$33:B$48,$T42,1),IF('Fiche résultats'!B42&lt;&gt;"",'Fiche résultats'!B42,""))</f>
      </c>
      <c r="C42" s="184">
        <f>IF(AND($S$49&gt;1,INDEX('Fiche résultats'!C$33:C$48,$T42,1)&lt;&gt;""),INDEX('Fiche résultats'!C$33:C$48,$T42,1),IF('Fiche résultats'!C42&lt;&gt;"",'Fiche résultats'!C42,""))</f>
      </c>
      <c r="D42" s="177">
        <f>IF(AND($S$49&gt;1,INDEX('Fiche résultats'!D$33:D$48,$T42,1)&lt;&gt;""),INDEX('Fiche résultats'!D$33:D$48,$T42,1),IF('Fiche résultats'!D42&lt;&gt;"",'Fiche résultats'!D42,""))</f>
      </c>
      <c r="E42" s="167">
        <f>IF(AND($S$49&gt;1,INDEX('Fiche résultats'!E$33:E$48,$T42,1)&lt;&gt;""),INDEX('Fiche résultats'!E$33:E$48,$T42,1),IF('Fiche résultats'!E42&lt;&gt;"",'Fiche résultats'!E42,""))</f>
      </c>
      <c r="F42" s="182">
        <f>IF(AND($S$49&gt;1,INDEX('Fiche résultats'!F$33:F$48,$T42,1)&lt;&gt;""),INDEX('Fiche résultats'!F$33:F$48,$T42,1),IF('Fiche résultats'!F42&lt;&gt;"",'Fiche résultats'!F42,""))</f>
      </c>
      <c r="G42" s="185">
        <f>IF(AND($S$49&gt;1,INDEX('Fiche résultats'!G$33:G$48,$T42,1)&lt;&gt;""),INDEX('Fiche résultats'!G$33:G$48,$T42,1),IF('Fiche résultats'!G42&lt;&gt;"",'Fiche résultats'!G42,""))</f>
      </c>
      <c r="H42" s="186">
        <f>IF(AND($S$49&gt;1,INDEX('Fiche résultats'!H$33:H$48,$T42,1)&lt;&gt;""),INDEX('Fiche résultats'!H$33:H$48,$T42,1),IF('Fiche résultats'!H42&lt;&gt;"",'Fiche résultats'!H42,""))</f>
      </c>
      <c r="I42" s="190"/>
      <c r="J42" s="187">
        <f>IF(AND($S$49&gt;1,INDEX('Fiche résultats'!J$33:J$48,$T42,1)&lt;&gt;""),INDEX('Fiche résultats'!J$33:J$48,$T42,1),IF('Fiche résultats'!J42&lt;&gt;"",'Fiche résultats'!J42,""))</f>
      </c>
      <c r="K42" s="188">
        <f>IF(AND($S$49&gt;1,INDEX('Fiche résultats'!K$33:K$48,$T42,1)&lt;&gt;""),INDEX('Fiche résultats'!K$33:K$48,$T42,1),IF('Fiche résultats'!K42&lt;&gt;"",'Fiche résultats'!K42,""))</f>
      </c>
      <c r="L42" s="189">
        <f>IF(AND($S$49&gt;1,INDEX('Fiche résultats'!L$33:L$48,$T42,1)&lt;&gt;""),INDEX('Fiche résultats'!L$33:L$48,$T42,1),IF('Fiche résultats'!L42&lt;&gt;"",'Fiche résultats'!L42,""))</f>
      </c>
      <c r="M42" s="101"/>
      <c r="N42" s="101"/>
      <c r="O42" s="101"/>
      <c r="P42" s="101"/>
      <c r="Q42" s="101"/>
      <c r="R42" s="101"/>
      <c r="S42" s="207">
        <f>IF('Fiche résultats'!K42&lt;&gt;"",'Fiche résultats'!K42+COUNTIF('Fiche résultats'!K42:K$48,'Fiche résultats'!K42)-1,S$49)</f>
        <v>1</v>
      </c>
      <c r="T42" s="210">
        <f t="shared" si="2"/>
        <v>1</v>
      </c>
      <c r="U42" s="211">
        <f t="shared" si="3"/>
        <v>1</v>
      </c>
    </row>
    <row r="43" spans="1:21" ht="21" customHeight="1" thickBot="1">
      <c r="A43" s="192"/>
      <c r="B43" s="193" t="s">
        <v>68</v>
      </c>
      <c r="C43" s="194"/>
      <c r="D43" s="195"/>
      <c r="E43" s="195"/>
      <c r="F43" s="196"/>
      <c r="G43" s="197"/>
      <c r="H43" s="198"/>
      <c r="I43" s="199"/>
      <c r="J43" s="200"/>
      <c r="K43" s="201"/>
      <c r="L43" s="202"/>
      <c r="M43" s="101"/>
      <c r="N43" s="101"/>
      <c r="O43" s="101"/>
      <c r="P43" s="101"/>
      <c r="Q43" s="101"/>
      <c r="R43" s="101"/>
      <c r="S43" s="214"/>
      <c r="T43" s="215"/>
      <c r="U43" s="215">
        <f>U42</f>
        <v>1</v>
      </c>
    </row>
    <row r="44" spans="1:21" ht="21" customHeight="1" thickBot="1">
      <c r="A44" s="182">
        <f>IF(AND($S$49&gt;1,INDEX('Fiche résultats'!A$33:A$48,$T44,1)&lt;&gt;""),INDEX('Fiche résultats'!A$33:A$48,$T44,1),IF('Fiche résultats'!A44&lt;&gt;"",'Fiche résultats'!A44,""))</f>
      </c>
      <c r="B44" s="183">
        <f>IF(AND($S$49&gt;1,INDEX('Fiche résultats'!B$33:B$48,$T44,1)&lt;&gt;""),INDEX('Fiche résultats'!B$33:B$48,$T44,1),IF('Fiche résultats'!B44&lt;&gt;"",'Fiche résultats'!B44,""))</f>
      </c>
      <c r="C44" s="184">
        <f>IF(AND($S$49&gt;1,INDEX('Fiche résultats'!C$33:C$48,$T44,1)&lt;&gt;""),INDEX('Fiche résultats'!C$33:C$48,$T44,1),IF('Fiche résultats'!C44&lt;&gt;"",'Fiche résultats'!C44,""))</f>
      </c>
      <c r="D44" s="177">
        <f>IF(AND($S$49&gt;1,INDEX('Fiche résultats'!D$33:D$48,$T44,1)&lt;&gt;""),INDEX('Fiche résultats'!D$33:D$48,$T44,1),IF('Fiche résultats'!D44&lt;&gt;"",'Fiche résultats'!D44,""))</f>
      </c>
      <c r="E44" s="167">
        <f>IF(AND($S$49&gt;1,INDEX('Fiche résultats'!E$33:E$48,$T44,1)&lt;&gt;""),INDEX('Fiche résultats'!E$33:E$48,$T44,1),IF('Fiche résultats'!E44&lt;&gt;"",'Fiche résultats'!E44,""))</f>
      </c>
      <c r="F44" s="182">
        <f>IF(AND($S$49&gt;1,INDEX('Fiche résultats'!F$33:F$48,$T44,1)&lt;&gt;""),INDEX('Fiche résultats'!F$33:F$48,$T44,1),IF('Fiche résultats'!F44&lt;&gt;"",'Fiche résultats'!F44,""))</f>
      </c>
      <c r="G44" s="185">
        <f>IF(AND($S$49&gt;1,INDEX('Fiche résultats'!G$33:G$48,$T44,1)&lt;&gt;""),INDEX('Fiche résultats'!G$33:G$48,$T44,1),IF('Fiche résultats'!G44&lt;&gt;"",'Fiche résultats'!G44,""))</f>
      </c>
      <c r="H44" s="203">
        <f>IF(AND($S$49&gt;1,INDEX('Fiche résultats'!H$33:H$48,$T44,1)&lt;&gt;""),INDEX('Fiche résultats'!H$33:H$48,$T44,1),IF('Fiche résultats'!H44&lt;&gt;"",'Fiche résultats'!H44,""))</f>
      </c>
      <c r="I44" s="191"/>
      <c r="J44" s="187">
        <f>IF(AND($S$49&gt;1,INDEX('Fiche résultats'!J$33:J$48,$T44,1)&lt;&gt;""),INDEX('Fiche résultats'!J$33:J$48,$T44,1),IF('Fiche résultats'!J44&lt;&gt;"",'Fiche résultats'!J44,""))</f>
      </c>
      <c r="K44" s="188">
        <f>IF(AND($S$49&gt;1,INDEX('Fiche résultats'!K$33:K$48,$T44,1)&lt;&gt;""),INDEX('Fiche résultats'!K$33:K$48,$T44,1),IF('Fiche résultats'!K44&lt;&gt;"",'Fiche résultats'!K44,""))</f>
      </c>
      <c r="L44" s="189">
        <f>IF(AND($S$49&gt;1,INDEX('Fiche résultats'!L$33:L$48,$T44,1)&lt;&gt;""),INDEX('Fiche résultats'!L$33:L$48,$T44,1),IF('Fiche résultats'!L44&lt;&gt;"",'Fiche résultats'!L44,""))</f>
      </c>
      <c r="M44" s="101"/>
      <c r="N44" s="101"/>
      <c r="O44" s="101"/>
      <c r="P44" s="101"/>
      <c r="Q44" s="101"/>
      <c r="R44" s="101"/>
      <c r="S44" s="207">
        <f>IF('Fiche résultats'!K44&lt;&gt;"",'Fiche résultats'!K44+COUNTIF('Fiche résultats'!K44:K$48,'Fiche résultats'!K44)-1,S$49)</f>
        <v>1</v>
      </c>
      <c r="T44" s="210">
        <f t="shared" si="2"/>
        <v>1</v>
      </c>
      <c r="U44" s="211">
        <f>IF(U43+1&lt;S$49,U43+1,S$49)</f>
        <v>1</v>
      </c>
    </row>
    <row r="45" spans="1:21" ht="21" customHeight="1" thickBot="1">
      <c r="A45" s="182">
        <f>IF(AND($S$49&gt;1,INDEX('Fiche résultats'!A$33:A$48,$T45,1)&lt;&gt;""),INDEX('Fiche résultats'!A$33:A$48,$T45,1),IF('Fiche résultats'!A45&lt;&gt;"",'Fiche résultats'!A45,""))</f>
      </c>
      <c r="B45" s="183">
        <f>IF(AND($S$49&gt;1,INDEX('Fiche résultats'!B$33:B$48,$T45,1)&lt;&gt;""),INDEX('Fiche résultats'!B$33:B$48,$T45,1),IF('Fiche résultats'!B45&lt;&gt;"",'Fiche résultats'!B45,""))</f>
      </c>
      <c r="C45" s="184">
        <f>IF(AND($S$49&gt;1,INDEX('Fiche résultats'!C$33:C$48,$T45,1)&lt;&gt;""),INDEX('Fiche résultats'!C$33:C$48,$T45,1),IF('Fiche résultats'!C45&lt;&gt;"",'Fiche résultats'!C45,""))</f>
      </c>
      <c r="D45" s="177">
        <f>IF(AND($S$49&gt;1,INDEX('Fiche résultats'!D$33:D$48,$T45,1)&lt;&gt;""),INDEX('Fiche résultats'!D$33:D$48,$T45,1),IF('Fiche résultats'!D45&lt;&gt;"",'Fiche résultats'!D45,""))</f>
      </c>
      <c r="E45" s="167">
        <f>IF(AND($S$49&gt;1,INDEX('Fiche résultats'!E$33:E$48,$T45,1)&lt;&gt;""),INDEX('Fiche résultats'!E$33:E$48,$T45,1),IF('Fiche résultats'!E45&lt;&gt;"",'Fiche résultats'!E45,""))</f>
      </c>
      <c r="F45" s="182">
        <f>IF(AND($S$49&gt;1,INDEX('Fiche résultats'!F$33:F$48,$T45,1)&lt;&gt;""),INDEX('Fiche résultats'!F$33:F$48,$T45,1),IF('Fiche résultats'!F45&lt;&gt;"",'Fiche résultats'!F45,""))</f>
      </c>
      <c r="G45" s="185">
        <f>IF(AND($S$49&gt;1,INDEX('Fiche résultats'!G$33:G$48,$T45,1)&lt;&gt;""),INDEX('Fiche résultats'!G$33:G$48,$T45,1),IF('Fiche résultats'!G45&lt;&gt;"",'Fiche résultats'!G45,""))</f>
      </c>
      <c r="H45" s="203">
        <f>IF(AND($S$49&gt;1,INDEX('Fiche résultats'!H$33:H$48,$T45,1)&lt;&gt;""),INDEX('Fiche résultats'!H$33:H$48,$T45,1),IF('Fiche résultats'!H45&lt;&gt;"",'Fiche résultats'!H45,""))</f>
      </c>
      <c r="I45" s="191"/>
      <c r="J45" s="187">
        <f>IF(AND($S$49&gt;1,INDEX('Fiche résultats'!J$33:J$48,$T45,1)&lt;&gt;""),INDEX('Fiche résultats'!J$33:J$48,$T45,1),IF('Fiche résultats'!J45&lt;&gt;"",'Fiche résultats'!J45,""))</f>
      </c>
      <c r="K45" s="188">
        <f>IF(AND($S$49&gt;1,INDEX('Fiche résultats'!K$33:K$48,$T45,1)&lt;&gt;""),INDEX('Fiche résultats'!K$33:K$48,$T45,1),IF('Fiche résultats'!K45&lt;&gt;"",'Fiche résultats'!K45,""))</f>
      </c>
      <c r="L45" s="189">
        <f>IF(AND($S$49&gt;1,INDEX('Fiche résultats'!L$33:L$48,$T45,1)&lt;&gt;""),INDEX('Fiche résultats'!L$33:L$48,$T45,1),IF('Fiche résultats'!L45&lt;&gt;"",'Fiche résultats'!L45,""))</f>
      </c>
      <c r="M45" s="101"/>
      <c r="N45" s="101"/>
      <c r="O45" s="101"/>
      <c r="P45" s="101"/>
      <c r="Q45" s="101"/>
      <c r="R45" s="101"/>
      <c r="S45" s="207">
        <f>IF('Fiche résultats'!K45&lt;&gt;"",'Fiche résultats'!K45+COUNTIF('Fiche résultats'!K45:K$48,'Fiche résultats'!K45)-1,S$49)</f>
        <v>1</v>
      </c>
      <c r="T45" s="210">
        <f t="shared" si="2"/>
        <v>1</v>
      </c>
      <c r="U45" s="211">
        <f>IF(U44+1&lt;S$49,U44+1,S$49)</f>
        <v>1</v>
      </c>
    </row>
    <row r="46" spans="1:21" ht="21" customHeight="1" thickBot="1">
      <c r="A46" s="182">
        <f>IF(AND($S$49&gt;1,INDEX('Fiche résultats'!A$33:A$48,$T46,1)&lt;&gt;""),INDEX('Fiche résultats'!A$33:A$48,$T46,1),IF('Fiche résultats'!A46&lt;&gt;"",'Fiche résultats'!A46,""))</f>
      </c>
      <c r="B46" s="183">
        <f>IF(AND($S$49&gt;1,INDEX('Fiche résultats'!B$33:B$48,$T46,1)&lt;&gt;""),INDEX('Fiche résultats'!B$33:B$48,$T46,1),IF('Fiche résultats'!B46&lt;&gt;"",'Fiche résultats'!B46,""))</f>
      </c>
      <c r="C46" s="184">
        <f>IF(AND($S$49&gt;1,INDEX('Fiche résultats'!C$33:C$48,$T46,1)&lt;&gt;""),INDEX('Fiche résultats'!C$33:C$48,$T46,1),IF('Fiche résultats'!C46&lt;&gt;"",'Fiche résultats'!C46,""))</f>
      </c>
      <c r="D46" s="177">
        <f>IF(AND($S$49&gt;1,INDEX('Fiche résultats'!D$33:D$48,$T46,1)&lt;&gt;""),INDEX('Fiche résultats'!D$33:D$48,$T46,1),IF('Fiche résultats'!D46&lt;&gt;"",'Fiche résultats'!D46,""))</f>
      </c>
      <c r="E46" s="167">
        <f>IF(AND($S$49&gt;1,INDEX('Fiche résultats'!E$33:E$48,$T46,1)&lt;&gt;""),INDEX('Fiche résultats'!E$33:E$48,$T46,1),IF('Fiche résultats'!E46&lt;&gt;"",'Fiche résultats'!E46,""))</f>
      </c>
      <c r="F46" s="182">
        <f>IF(AND($S$49&gt;1,INDEX('Fiche résultats'!F$33:F$48,$T46,1)&lt;&gt;""),INDEX('Fiche résultats'!F$33:F$48,$T46,1),IF('Fiche résultats'!F46&lt;&gt;"",'Fiche résultats'!F46,""))</f>
      </c>
      <c r="G46" s="185">
        <f>IF(AND($S$49&gt;1,INDEX('Fiche résultats'!G$33:G$48,$T46,1)&lt;&gt;""),INDEX('Fiche résultats'!G$33:G$48,$T46,1),IF('Fiche résultats'!G46&lt;&gt;"",'Fiche résultats'!G46,""))</f>
      </c>
      <c r="H46" s="203">
        <f>IF(AND($S$49&gt;1,INDEX('Fiche résultats'!H$33:H$48,$T46,1)&lt;&gt;""),INDEX('Fiche résultats'!H$33:H$48,$T46,1),IF('Fiche résultats'!H46&lt;&gt;"",'Fiche résultats'!H46,""))</f>
      </c>
      <c r="I46" s="191"/>
      <c r="J46" s="187">
        <f>IF(AND($S$49&gt;1,INDEX('Fiche résultats'!J$33:J$48,$T46,1)&lt;&gt;""),INDEX('Fiche résultats'!J$33:J$48,$T46,1),IF('Fiche résultats'!J46&lt;&gt;"",'Fiche résultats'!J46,""))</f>
      </c>
      <c r="K46" s="188">
        <f>IF(AND($S$49&gt;1,INDEX('Fiche résultats'!K$33:K$48,$T46,1)&lt;&gt;""),INDEX('Fiche résultats'!K$33:K$48,$T46,1),IF('Fiche résultats'!K46&lt;&gt;"",'Fiche résultats'!K46,""))</f>
      </c>
      <c r="L46" s="189">
        <f>IF(AND($S$49&gt;1,INDEX('Fiche résultats'!L$33:L$48,$T46,1)&lt;&gt;""),INDEX('Fiche résultats'!L$33:L$48,$T46,1),IF('Fiche résultats'!L46&lt;&gt;"",'Fiche résultats'!L46,""))</f>
      </c>
      <c r="M46" s="101"/>
      <c r="N46" s="101"/>
      <c r="O46" s="101"/>
      <c r="P46" s="101"/>
      <c r="Q46" s="101"/>
      <c r="R46" s="101"/>
      <c r="S46" s="207">
        <f>IF('Fiche résultats'!K46&lt;&gt;"",'Fiche résultats'!K46+COUNTIF('Fiche résultats'!K46:K$48,'Fiche résultats'!K46)-1,S$49)</f>
        <v>1</v>
      </c>
      <c r="T46" s="210">
        <f t="shared" si="2"/>
        <v>1</v>
      </c>
      <c r="U46" s="211">
        <f>IF(U45+1&lt;S$49,U45+1,S$49)</f>
        <v>1</v>
      </c>
    </row>
    <row r="47" spans="1:21" ht="21" customHeight="1" thickBot="1">
      <c r="A47" s="182">
        <f>IF(AND($S$49&gt;1,INDEX('Fiche résultats'!A$33:A$48,$T47,1)&lt;&gt;""),INDEX('Fiche résultats'!A$33:A$48,$T47,1),IF('Fiche résultats'!A47&lt;&gt;"",'Fiche résultats'!A47,""))</f>
      </c>
      <c r="B47" s="183">
        <f>IF(AND($S$49&gt;1,INDEX('Fiche résultats'!B$33:B$48,$T47,1)&lt;&gt;""),INDEX('Fiche résultats'!B$33:B$48,$T47,1),IF('Fiche résultats'!B47&lt;&gt;"",'Fiche résultats'!B47,""))</f>
      </c>
      <c r="C47" s="184">
        <f>IF(AND($S$49&gt;1,INDEX('Fiche résultats'!C$33:C$48,$T47,1)&lt;&gt;""),INDEX('Fiche résultats'!C$33:C$48,$T47,1),IF('Fiche résultats'!C47&lt;&gt;"",'Fiche résultats'!C47,""))</f>
      </c>
      <c r="D47" s="177">
        <f>IF(AND($S$49&gt;1,INDEX('Fiche résultats'!D$33:D$48,$T47,1)&lt;&gt;""),INDEX('Fiche résultats'!D$33:D$48,$T47,1),IF('Fiche résultats'!D47&lt;&gt;"",'Fiche résultats'!D47,""))</f>
      </c>
      <c r="E47" s="167">
        <f>IF(AND($S$49&gt;1,INDEX('Fiche résultats'!E$33:E$48,$T47,1)&lt;&gt;""),INDEX('Fiche résultats'!E$33:E$48,$T47,1),IF('Fiche résultats'!E47&lt;&gt;"",'Fiche résultats'!E47,""))</f>
      </c>
      <c r="F47" s="182">
        <f>IF(AND($S$49&gt;1,INDEX('Fiche résultats'!F$33:F$48,$T47,1)&lt;&gt;""),INDEX('Fiche résultats'!F$33:F$48,$T47,1),IF('Fiche résultats'!F47&lt;&gt;"",'Fiche résultats'!F47,""))</f>
      </c>
      <c r="G47" s="185">
        <f>IF(AND($S$49&gt;1,INDEX('Fiche résultats'!G$33:G$48,$T47,1)&lt;&gt;""),INDEX('Fiche résultats'!G$33:G$48,$T47,1),IF('Fiche résultats'!G47&lt;&gt;"",'Fiche résultats'!G47,""))</f>
      </c>
      <c r="H47" s="203">
        <f>IF(AND($S$49&gt;1,INDEX('Fiche résultats'!H$33:H$48,$T47,1)&lt;&gt;""),INDEX('Fiche résultats'!H$33:H$48,$T47,1),IF('Fiche résultats'!H47&lt;&gt;"",'Fiche résultats'!H47,""))</f>
      </c>
      <c r="I47" s="191"/>
      <c r="J47" s="187">
        <f>IF(AND($S$49&gt;1,INDEX('Fiche résultats'!J$33:J$48,$T47,1)&lt;&gt;""),INDEX('Fiche résultats'!J$33:J$48,$T47,1),IF('Fiche résultats'!J47&lt;&gt;"",'Fiche résultats'!J47,""))</f>
      </c>
      <c r="K47" s="188">
        <f>IF(AND($S$49&gt;1,INDEX('Fiche résultats'!K$33:K$48,$T47,1)&lt;&gt;""),INDEX('Fiche résultats'!K$33:K$48,$T47,1),IF('Fiche résultats'!K47&lt;&gt;"",'Fiche résultats'!K47,""))</f>
      </c>
      <c r="L47" s="189">
        <f>IF(AND($S$49&gt;1,INDEX('Fiche résultats'!L$33:L$48,$T47,1)&lt;&gt;""),INDEX('Fiche résultats'!L$33:L$48,$T47,1),IF('Fiche résultats'!L47&lt;&gt;"",'Fiche résultats'!L47,""))</f>
      </c>
      <c r="M47" s="101"/>
      <c r="N47" s="101"/>
      <c r="O47" s="101"/>
      <c r="P47" s="101"/>
      <c r="Q47" s="101"/>
      <c r="R47" s="101"/>
      <c r="S47" s="207">
        <f>IF('Fiche résultats'!K47&lt;&gt;"",'Fiche résultats'!K47+COUNTIF('Fiche résultats'!K47:K$48,'Fiche résultats'!K47)-1,S$49)</f>
        <v>1</v>
      </c>
      <c r="T47" s="210">
        <f t="shared" si="2"/>
        <v>1</v>
      </c>
      <c r="U47" s="211">
        <f>IF(U46+1&lt;S$49,U46+1,S$49)</f>
        <v>1</v>
      </c>
    </row>
    <row r="48" spans="1:21" ht="21.75" customHeight="1" thickBot="1">
      <c r="A48" s="182">
        <f>IF(AND($S$49&gt;1,INDEX('Fiche résultats'!A$33:A$48,$T48,1)&lt;&gt;""),INDEX('Fiche résultats'!A$33:A$48,$T48,1),IF('Fiche résultats'!A48&lt;&gt;"",'Fiche résultats'!A48,""))</f>
      </c>
      <c r="B48" s="183">
        <f>IF(AND($S$49&gt;1,INDEX('Fiche résultats'!B$33:B$48,$T48,1)&lt;&gt;""),INDEX('Fiche résultats'!B$33:B$48,$T48,1),IF('Fiche résultats'!B48&lt;&gt;"",'Fiche résultats'!B48,""))</f>
      </c>
      <c r="C48" s="184">
        <f>IF(AND($S$49&gt;1,INDEX('Fiche résultats'!C$33:C$48,$T48,1)&lt;&gt;""),INDEX('Fiche résultats'!C$33:C$48,$T48,1),IF('Fiche résultats'!C48&lt;&gt;"",'Fiche résultats'!C48,""))</f>
      </c>
      <c r="D48" s="177">
        <f>IF(AND($S$49&gt;1,INDEX('Fiche résultats'!D$33:D$48,$T48,1)&lt;&gt;""),INDEX('Fiche résultats'!D$33:D$48,$T48,1),IF('Fiche résultats'!D48&lt;&gt;"",'Fiche résultats'!D48,""))</f>
      </c>
      <c r="E48" s="167">
        <f>IF(AND($S$49&gt;1,INDEX('Fiche résultats'!E$33:E$48,$T48,1)&lt;&gt;""),INDEX('Fiche résultats'!E$33:E$48,$T48,1),IF('Fiche résultats'!E48&lt;&gt;"",'Fiche résultats'!E48,""))</f>
      </c>
      <c r="F48" s="182">
        <f>IF(AND($S$49&gt;1,INDEX('Fiche résultats'!F$33:F$48,$T48,1)&lt;&gt;""),INDEX('Fiche résultats'!F$33:F$48,$T48,1),IF('Fiche résultats'!F48&lt;&gt;"",'Fiche résultats'!F48,""))</f>
      </c>
      <c r="G48" s="185">
        <f>IF(AND($S$49&gt;1,INDEX('Fiche résultats'!G$33:G$48,$T48,1)&lt;&gt;""),INDEX('Fiche résultats'!G$33:G$48,$T48,1),IF('Fiche résultats'!G48&lt;&gt;"",'Fiche résultats'!G48,""))</f>
      </c>
      <c r="H48" s="203">
        <f>IF(AND($S$49&gt;1,INDEX('Fiche résultats'!H$33:H$48,$T48,1)&lt;&gt;""),INDEX('Fiche résultats'!H$33:H$48,$T48,1),IF('Fiche résultats'!H48&lt;&gt;"",'Fiche résultats'!H48,""))</f>
      </c>
      <c r="I48" s="191"/>
      <c r="J48" s="187">
        <f>IF(AND($S$49&gt;1,INDEX('Fiche résultats'!J$33:J$48,$T48,1)&lt;&gt;""),INDEX('Fiche résultats'!J$33:J$48,$T48,1),IF('Fiche résultats'!J48&lt;&gt;"",'Fiche résultats'!J48,""))</f>
      </c>
      <c r="K48" s="188">
        <f>IF(AND($S$49&gt;1,INDEX('Fiche résultats'!K$33:K$48,$T48,1)&lt;&gt;""),INDEX('Fiche résultats'!K$33:K$48,$T48,1),IF('Fiche résultats'!K48&lt;&gt;"",'Fiche résultats'!K48,""))</f>
      </c>
      <c r="L48" s="189">
        <f>IF(AND($S$49&gt;1,INDEX('Fiche résultats'!L$33:L$48,$T48,1)&lt;&gt;""),INDEX('Fiche résultats'!L$33:L$48,$T48,1),IF('Fiche résultats'!L48&lt;&gt;"",'Fiche résultats'!L48,""))</f>
      </c>
      <c r="M48" s="101"/>
      <c r="N48" s="101"/>
      <c r="O48" s="101"/>
      <c r="P48" s="101"/>
      <c r="Q48" s="101"/>
      <c r="R48" s="101"/>
      <c r="S48" s="207">
        <f>IF('Fiche résultats'!K48&lt;&gt;"",'Fiche résultats'!K48+COUNTIF('Fiche résultats'!K48:K$48,'Fiche résultats'!K48)-1,S$49)</f>
        <v>1</v>
      </c>
      <c r="T48" s="210">
        <f t="shared" si="2"/>
        <v>1</v>
      </c>
      <c r="U48" s="211">
        <f>IF(U47+1&lt;S$49,U47+1,S$49)</f>
        <v>1</v>
      </c>
    </row>
    <row r="49" spans="1:21" ht="19.5" customHeight="1" hidden="1">
      <c r="A49" s="168" t="s">
        <v>78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2"/>
      <c r="R49" s="173"/>
      <c r="S49" s="213">
        <f>IF($G$25=COUNTA('Fiche résultats'!K33:K48),$G$25+1,1)</f>
        <v>1</v>
      </c>
      <c r="T49" s="213"/>
      <c r="U49" s="213"/>
    </row>
    <row r="50" spans="1:18" ht="11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</row>
    <row r="51" spans="1:18" ht="11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</row>
    <row r="52" spans="1:18" ht="11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</row>
    <row r="53" spans="1:18" ht="11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</row>
    <row r="54" spans="1:18" ht="11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</row>
    <row r="55" spans="1:18" ht="11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</row>
    <row r="56" spans="1:18" ht="11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</row>
    <row r="57" spans="1:18" ht="11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</row>
    <row r="58" spans="1:18" ht="11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</row>
    <row r="59" spans="1:18" ht="11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</row>
    <row r="60" spans="1:18" ht="11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</row>
    <row r="61" spans="1:18" ht="11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</row>
    <row r="62" spans="1:18" ht="11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</row>
    <row r="63" spans="1:18" ht="11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</row>
    <row r="64" spans="1:18" ht="11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</row>
    <row r="65" spans="1:18" ht="11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</row>
    <row r="66" spans="1:18" ht="11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</row>
    <row r="67" spans="1:18" ht="11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</row>
    <row r="68" spans="1:18" ht="11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</row>
    <row r="69" spans="1:18" ht="11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</row>
    <row r="70" spans="1:18" ht="11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</row>
    <row r="71" spans="1:18" ht="11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</row>
    <row r="72" spans="1:18" ht="11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</row>
    <row r="73" spans="1:18" ht="11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</row>
    <row r="74" spans="1:18" ht="11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</row>
    <row r="75" spans="1:18" ht="11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</row>
    <row r="76" spans="1:18" ht="11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</row>
    <row r="77" spans="1:18" ht="11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</row>
    <row r="78" spans="1:18" ht="11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</row>
    <row r="79" spans="1:18" ht="11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</row>
    <row r="80" spans="1:18" ht="11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</row>
    <row r="81" spans="1:18" ht="11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</row>
    <row r="82" spans="1:18" ht="11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</row>
    <row r="83" spans="1:18" ht="11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</row>
    <row r="84" spans="1:18" ht="11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</row>
    <row r="85" spans="1:18" ht="11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ht="11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</row>
    <row r="87" spans="1:18" ht="11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</row>
    <row r="88" spans="1:18" ht="11.2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</row>
    <row r="89" spans="1:18" ht="11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</row>
    <row r="90" spans="1:18" ht="11.2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</row>
    <row r="91" spans="1:18" ht="11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</row>
  </sheetData>
  <sheetProtection sheet="1" objects="1" scenarios="1"/>
  <mergeCells count="6">
    <mergeCell ref="D1:G1"/>
    <mergeCell ref="H1:K1"/>
    <mergeCell ref="L1:Q1"/>
    <mergeCell ref="D31:G31"/>
    <mergeCell ref="H31:J31"/>
    <mergeCell ref="S1:U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1" width="17.421875" style="0" bestFit="1" customWidth="1"/>
    <col min="2" max="2" width="12.57421875" style="0" bestFit="1" customWidth="1"/>
    <col min="3" max="3" width="5.140625" style="0" bestFit="1" customWidth="1"/>
    <col min="4" max="4" width="6.421875" style="0" bestFit="1" customWidth="1"/>
    <col min="5" max="5" width="7.421875" style="0" bestFit="1" customWidth="1"/>
    <col min="6" max="6" width="5.140625" style="265" bestFit="1" customWidth="1"/>
    <col min="7" max="7" width="36.00390625" style="0" customWidth="1"/>
    <col min="8" max="8" width="8.140625" style="0" customWidth="1"/>
  </cols>
  <sheetData>
    <row r="1" spans="1:8" ht="96.75" customHeight="1" thickBot="1">
      <c r="A1" s="219" t="s">
        <v>83</v>
      </c>
      <c r="B1" s="220" t="s">
        <v>84</v>
      </c>
      <c r="C1" s="221" t="s">
        <v>85</v>
      </c>
      <c r="D1" s="221" t="s">
        <v>86</v>
      </c>
      <c r="E1" s="220" t="s">
        <v>87</v>
      </c>
      <c r="F1" s="221" t="s">
        <v>88</v>
      </c>
      <c r="G1" s="222" t="s">
        <v>89</v>
      </c>
      <c r="H1" s="223" t="s">
        <v>90</v>
      </c>
    </row>
    <row r="2" spans="1:8" ht="12.75">
      <c r="A2" s="224"/>
      <c r="B2" s="225"/>
      <c r="C2" s="226"/>
      <c r="D2" s="227" t="s">
        <v>91</v>
      </c>
      <c r="E2" s="225"/>
      <c r="F2" s="227"/>
      <c r="G2" s="228"/>
      <c r="H2" s="229"/>
    </row>
    <row r="3" spans="1:8" ht="12.75">
      <c r="A3" s="230" t="s">
        <v>92</v>
      </c>
      <c r="B3" s="231" t="s">
        <v>93</v>
      </c>
      <c r="C3" s="232">
        <v>8822</v>
      </c>
      <c r="D3" s="233" t="s">
        <v>94</v>
      </c>
      <c r="E3" s="242" t="s">
        <v>95</v>
      </c>
      <c r="F3" s="243" t="s">
        <v>96</v>
      </c>
      <c r="G3" s="244" t="s">
        <v>97</v>
      </c>
      <c r="H3" s="245">
        <v>2018</v>
      </c>
    </row>
    <row r="4" spans="1:8" ht="12.75">
      <c r="A4" s="238" t="s">
        <v>98</v>
      </c>
      <c r="B4" s="239" t="s">
        <v>99</v>
      </c>
      <c r="C4" s="240">
        <v>409</v>
      </c>
      <c r="D4" s="241" t="s">
        <v>100</v>
      </c>
      <c r="E4" s="242" t="s">
        <v>95</v>
      </c>
      <c r="F4" s="243" t="s">
        <v>101</v>
      </c>
      <c r="G4" s="244" t="s">
        <v>102</v>
      </c>
      <c r="H4" s="237">
        <v>2018</v>
      </c>
    </row>
    <row r="5" spans="1:8" ht="12.75">
      <c r="A5" s="238" t="s">
        <v>103</v>
      </c>
      <c r="B5" s="239" t="s">
        <v>104</v>
      </c>
      <c r="C5" s="240">
        <v>101</v>
      </c>
      <c r="D5" s="241" t="s">
        <v>105</v>
      </c>
      <c r="E5" s="267" t="s">
        <v>106</v>
      </c>
      <c r="F5" s="235">
        <v>190</v>
      </c>
      <c r="G5" s="244" t="s">
        <v>107</v>
      </c>
      <c r="H5" s="237">
        <v>2018</v>
      </c>
    </row>
    <row r="6" spans="1:8" ht="12.75">
      <c r="A6" s="238" t="s">
        <v>108</v>
      </c>
      <c r="B6" s="239" t="s">
        <v>109</v>
      </c>
      <c r="C6" s="240">
        <v>3243</v>
      </c>
      <c r="D6" s="241" t="s">
        <v>110</v>
      </c>
      <c r="E6" s="242" t="s">
        <v>95</v>
      </c>
      <c r="F6" s="243" t="s">
        <v>111</v>
      </c>
      <c r="G6" s="244" t="s">
        <v>112</v>
      </c>
      <c r="H6" s="237">
        <v>2018</v>
      </c>
    </row>
    <row r="7" spans="1:8" ht="12.75">
      <c r="A7" s="238" t="s">
        <v>108</v>
      </c>
      <c r="B7" s="239" t="s">
        <v>113</v>
      </c>
      <c r="C7" s="240">
        <v>4218</v>
      </c>
      <c r="D7" s="241" t="s">
        <v>114</v>
      </c>
      <c r="E7" s="242" t="s">
        <v>95</v>
      </c>
      <c r="F7" s="243" t="s">
        <v>111</v>
      </c>
      <c r="G7" s="244" t="s">
        <v>112</v>
      </c>
      <c r="H7" s="237">
        <v>2018</v>
      </c>
    </row>
    <row r="8" spans="1:8" ht="12.75">
      <c r="A8" s="252" t="s">
        <v>98</v>
      </c>
      <c r="B8" s="253" t="s">
        <v>454</v>
      </c>
      <c r="C8" s="254">
        <v>408</v>
      </c>
      <c r="D8" s="255" t="s">
        <v>116</v>
      </c>
      <c r="E8" s="248" t="s">
        <v>455</v>
      </c>
      <c r="F8" s="243" t="s">
        <v>101</v>
      </c>
      <c r="G8" s="244" t="s">
        <v>102</v>
      </c>
      <c r="H8" s="237">
        <v>2018</v>
      </c>
    </row>
    <row r="9" spans="1:10" ht="12.75">
      <c r="A9" s="238" t="s">
        <v>117</v>
      </c>
      <c r="B9" s="239" t="s">
        <v>118</v>
      </c>
      <c r="C9" s="240">
        <v>3396</v>
      </c>
      <c r="D9" s="241" t="s">
        <v>119</v>
      </c>
      <c r="E9" s="242" t="s">
        <v>95</v>
      </c>
      <c r="F9" s="243" t="s">
        <v>120</v>
      </c>
      <c r="G9" s="244" t="s">
        <v>121</v>
      </c>
      <c r="H9" s="237">
        <v>2018</v>
      </c>
      <c r="I9" s="246"/>
      <c r="J9" s="247"/>
    </row>
    <row r="10" spans="1:10" ht="12.75">
      <c r="A10" s="238" t="s">
        <v>122</v>
      </c>
      <c r="B10" s="239" t="s">
        <v>123</v>
      </c>
      <c r="C10" s="240">
        <v>6917</v>
      </c>
      <c r="D10" s="241" t="s">
        <v>124</v>
      </c>
      <c r="E10" s="242" t="s">
        <v>95</v>
      </c>
      <c r="F10" s="243" t="s">
        <v>125</v>
      </c>
      <c r="G10" s="244" t="s">
        <v>126</v>
      </c>
      <c r="H10" s="237">
        <v>2018</v>
      </c>
      <c r="I10" s="247"/>
      <c r="J10" s="247"/>
    </row>
    <row r="11" spans="1:10" ht="12.75">
      <c r="A11" s="238" t="s">
        <v>122</v>
      </c>
      <c r="B11" s="239" t="s">
        <v>127</v>
      </c>
      <c r="C11" s="240">
        <v>2990</v>
      </c>
      <c r="D11" s="241" t="s">
        <v>128</v>
      </c>
      <c r="E11" s="242" t="s">
        <v>95</v>
      </c>
      <c r="F11" s="243" t="s">
        <v>125</v>
      </c>
      <c r="G11" s="244" t="s">
        <v>126</v>
      </c>
      <c r="H11" s="237">
        <v>2017</v>
      </c>
      <c r="I11" s="246"/>
      <c r="J11" s="247"/>
    </row>
    <row r="12" spans="1:10" ht="12.75">
      <c r="A12" s="238" t="s">
        <v>129</v>
      </c>
      <c r="B12" s="239" t="s">
        <v>130</v>
      </c>
      <c r="C12" s="240">
        <v>8508</v>
      </c>
      <c r="D12" s="241" t="s">
        <v>131</v>
      </c>
      <c r="E12" s="242" t="s">
        <v>95</v>
      </c>
      <c r="F12" s="243" t="s">
        <v>132</v>
      </c>
      <c r="G12" s="244" t="s">
        <v>133</v>
      </c>
      <c r="H12" s="237">
        <v>2018</v>
      </c>
      <c r="I12" s="247"/>
      <c r="J12" s="247"/>
    </row>
    <row r="13" spans="1:10" ht="12.75">
      <c r="A13" s="238" t="s">
        <v>134</v>
      </c>
      <c r="B13" s="239" t="s">
        <v>135</v>
      </c>
      <c r="C13" s="240">
        <v>235</v>
      </c>
      <c r="D13" s="241" t="s">
        <v>136</v>
      </c>
      <c r="E13" s="248" t="s">
        <v>455</v>
      </c>
      <c r="F13" s="243" t="s">
        <v>101</v>
      </c>
      <c r="G13" s="244" t="s">
        <v>102</v>
      </c>
      <c r="H13" s="237">
        <v>2018</v>
      </c>
      <c r="I13" s="246"/>
      <c r="J13" s="247"/>
    </row>
    <row r="14" spans="1:10" ht="12.75">
      <c r="A14" s="238" t="s">
        <v>137</v>
      </c>
      <c r="B14" s="239" t="s">
        <v>138</v>
      </c>
      <c r="C14" s="240">
        <v>198</v>
      </c>
      <c r="D14" s="241" t="s">
        <v>139</v>
      </c>
      <c r="E14" s="248" t="s">
        <v>455</v>
      </c>
      <c r="F14" s="243" t="s">
        <v>101</v>
      </c>
      <c r="G14" s="244" t="s">
        <v>102</v>
      </c>
      <c r="H14" s="237">
        <v>2018</v>
      </c>
      <c r="I14" s="247"/>
      <c r="J14" s="247"/>
    </row>
    <row r="15" spans="1:8" ht="12.75">
      <c r="A15" s="252" t="s">
        <v>456</v>
      </c>
      <c r="B15" s="253" t="s">
        <v>457</v>
      </c>
      <c r="C15" s="254">
        <v>267</v>
      </c>
      <c r="D15" s="255" t="s">
        <v>140</v>
      </c>
      <c r="E15" s="242" t="s">
        <v>95</v>
      </c>
      <c r="F15" s="243" t="s">
        <v>161</v>
      </c>
      <c r="G15" s="244" t="s">
        <v>162</v>
      </c>
      <c r="H15" s="245">
        <v>2018</v>
      </c>
    </row>
    <row r="16" spans="1:8" ht="12.75">
      <c r="A16" s="238" t="s">
        <v>142</v>
      </c>
      <c r="B16" s="239" t="s">
        <v>143</v>
      </c>
      <c r="C16" s="240">
        <v>427</v>
      </c>
      <c r="D16" s="241" t="s">
        <v>144</v>
      </c>
      <c r="E16" s="267" t="s">
        <v>106</v>
      </c>
      <c r="F16" s="243" t="s">
        <v>111</v>
      </c>
      <c r="G16" s="244" t="s">
        <v>112</v>
      </c>
      <c r="H16" s="237">
        <v>2018</v>
      </c>
    </row>
    <row r="17" spans="1:8" ht="12.75">
      <c r="A17" s="238" t="s">
        <v>145</v>
      </c>
      <c r="B17" s="239" t="s">
        <v>146</v>
      </c>
      <c r="C17" s="240">
        <v>272</v>
      </c>
      <c r="D17" s="250" t="s">
        <v>147</v>
      </c>
      <c r="E17" s="242" t="s">
        <v>95</v>
      </c>
      <c r="F17" s="249">
        <v>181</v>
      </c>
      <c r="G17" s="244" t="s">
        <v>141</v>
      </c>
      <c r="H17" s="237">
        <v>2018</v>
      </c>
    </row>
    <row r="18" spans="1:8" ht="12.75">
      <c r="A18" s="238" t="s">
        <v>148</v>
      </c>
      <c r="B18" s="239" t="s">
        <v>149</v>
      </c>
      <c r="C18" s="240">
        <v>339</v>
      </c>
      <c r="D18" s="241" t="s">
        <v>150</v>
      </c>
      <c r="E18" s="242" t="s">
        <v>95</v>
      </c>
      <c r="F18" s="243" t="s">
        <v>151</v>
      </c>
      <c r="G18" s="244" t="s">
        <v>458</v>
      </c>
      <c r="H18" s="237">
        <v>2018</v>
      </c>
    </row>
    <row r="19" spans="1:8" ht="12.75">
      <c r="A19" s="238" t="s">
        <v>152</v>
      </c>
      <c r="B19" s="239" t="s">
        <v>93</v>
      </c>
      <c r="C19" s="240">
        <v>508</v>
      </c>
      <c r="D19" s="241" t="s">
        <v>153</v>
      </c>
      <c r="E19" s="267" t="s">
        <v>106</v>
      </c>
      <c r="F19" s="243" t="s">
        <v>111</v>
      </c>
      <c r="G19" s="244" t="s">
        <v>112</v>
      </c>
      <c r="H19" s="237">
        <v>2018</v>
      </c>
    </row>
    <row r="20" spans="1:8" ht="12.75">
      <c r="A20" s="238" t="s">
        <v>448</v>
      </c>
      <c r="B20" s="239" t="s">
        <v>289</v>
      </c>
      <c r="C20" s="240">
        <v>7119</v>
      </c>
      <c r="D20" s="241" t="s">
        <v>154</v>
      </c>
      <c r="E20" s="242" t="s">
        <v>95</v>
      </c>
      <c r="F20" s="243" t="s">
        <v>161</v>
      </c>
      <c r="G20" s="244" t="s">
        <v>162</v>
      </c>
      <c r="H20" s="245">
        <v>2019</v>
      </c>
    </row>
    <row r="21" spans="1:8" ht="12.75">
      <c r="A21" s="238" t="s">
        <v>155</v>
      </c>
      <c r="B21" s="239" t="s">
        <v>156</v>
      </c>
      <c r="C21" s="240">
        <v>244</v>
      </c>
      <c r="D21" s="241" t="s">
        <v>157</v>
      </c>
      <c r="E21" s="248" t="s">
        <v>455</v>
      </c>
      <c r="F21" s="243" t="s">
        <v>125</v>
      </c>
      <c r="G21" s="244" t="s">
        <v>126</v>
      </c>
      <c r="H21" s="237">
        <v>2018</v>
      </c>
    </row>
    <row r="22" spans="1:8" ht="12.75">
      <c r="A22" s="238" t="s">
        <v>158</v>
      </c>
      <c r="B22" s="239" t="s">
        <v>159</v>
      </c>
      <c r="C22" s="240">
        <v>628</v>
      </c>
      <c r="D22" s="241" t="s">
        <v>160</v>
      </c>
      <c r="E22" s="242" t="s">
        <v>95</v>
      </c>
      <c r="F22" s="243" t="s">
        <v>161</v>
      </c>
      <c r="G22" s="244" t="s">
        <v>162</v>
      </c>
      <c r="H22" s="237">
        <v>2018</v>
      </c>
    </row>
    <row r="23" spans="1:8" ht="12.75">
      <c r="A23" s="238" t="s">
        <v>163</v>
      </c>
      <c r="B23" s="239" t="s">
        <v>164</v>
      </c>
      <c r="C23" s="240">
        <v>9588</v>
      </c>
      <c r="D23" s="241" t="s">
        <v>165</v>
      </c>
      <c r="E23" s="242" t="s">
        <v>95</v>
      </c>
      <c r="F23" s="243" t="s">
        <v>111</v>
      </c>
      <c r="G23" s="244" t="s">
        <v>112</v>
      </c>
      <c r="H23" s="237">
        <v>2018</v>
      </c>
    </row>
    <row r="24" spans="1:8" ht="12.75">
      <c r="A24" s="238" t="s">
        <v>166</v>
      </c>
      <c r="B24" s="239" t="s">
        <v>167</v>
      </c>
      <c r="C24" s="240">
        <v>242</v>
      </c>
      <c r="D24" s="241" t="s">
        <v>168</v>
      </c>
      <c r="E24" s="242" t="s">
        <v>95</v>
      </c>
      <c r="F24" s="249">
        <v>181</v>
      </c>
      <c r="G24" s="244" t="s">
        <v>141</v>
      </c>
      <c r="H24" s="245">
        <v>2017</v>
      </c>
    </row>
    <row r="25" spans="1:8" ht="12.75">
      <c r="A25" s="238" t="s">
        <v>169</v>
      </c>
      <c r="B25" s="239" t="s">
        <v>170</v>
      </c>
      <c r="C25" s="240">
        <v>9592</v>
      </c>
      <c r="D25" s="241" t="s">
        <v>171</v>
      </c>
      <c r="E25" s="242" t="s">
        <v>95</v>
      </c>
      <c r="F25" s="243" t="s">
        <v>111</v>
      </c>
      <c r="G25" s="244" t="s">
        <v>112</v>
      </c>
      <c r="H25" s="245">
        <v>2017</v>
      </c>
    </row>
    <row r="26" spans="1:8" ht="12.75">
      <c r="A26" s="238" t="s">
        <v>172</v>
      </c>
      <c r="B26" s="239" t="s">
        <v>173</v>
      </c>
      <c r="C26" s="240">
        <v>506</v>
      </c>
      <c r="D26" s="241" t="s">
        <v>174</v>
      </c>
      <c r="E26" s="242" t="s">
        <v>95</v>
      </c>
      <c r="F26" s="249">
        <v>181</v>
      </c>
      <c r="G26" s="244" t="s">
        <v>141</v>
      </c>
      <c r="H26" s="237">
        <v>2018</v>
      </c>
    </row>
    <row r="27" spans="1:8" ht="12.75">
      <c r="A27" s="238" t="s">
        <v>378</v>
      </c>
      <c r="B27" s="239" t="s">
        <v>459</v>
      </c>
      <c r="C27" s="240">
        <v>35</v>
      </c>
      <c r="D27" s="241" t="s">
        <v>176</v>
      </c>
      <c r="E27" s="248" t="s">
        <v>455</v>
      </c>
      <c r="F27" s="235" t="s">
        <v>96</v>
      </c>
      <c r="G27" s="236" t="s">
        <v>97</v>
      </c>
      <c r="H27" s="245">
        <v>2019</v>
      </c>
    </row>
    <row r="28" spans="1:8" ht="12.75">
      <c r="A28" s="238" t="s">
        <v>98</v>
      </c>
      <c r="B28" s="239" t="s">
        <v>179</v>
      </c>
      <c r="C28" s="240">
        <v>329</v>
      </c>
      <c r="D28" s="241" t="s">
        <v>180</v>
      </c>
      <c r="E28" s="267" t="s">
        <v>106</v>
      </c>
      <c r="F28" s="243" t="s">
        <v>151</v>
      </c>
      <c r="G28" s="244" t="s">
        <v>458</v>
      </c>
      <c r="H28" s="237">
        <v>2018</v>
      </c>
    </row>
    <row r="29" spans="1:8" ht="12.75">
      <c r="A29" s="238" t="s">
        <v>181</v>
      </c>
      <c r="B29" s="239" t="s">
        <v>182</v>
      </c>
      <c r="C29" s="240">
        <v>6508</v>
      </c>
      <c r="D29" s="241" t="s">
        <v>183</v>
      </c>
      <c r="E29" s="242" t="s">
        <v>95</v>
      </c>
      <c r="F29" s="243" t="s">
        <v>151</v>
      </c>
      <c r="G29" s="244" t="s">
        <v>458</v>
      </c>
      <c r="H29" s="237">
        <v>2018</v>
      </c>
    </row>
    <row r="30" spans="1:8" ht="12.75">
      <c r="A30" s="238" t="s">
        <v>184</v>
      </c>
      <c r="B30" s="239" t="s">
        <v>149</v>
      </c>
      <c r="C30" s="240">
        <v>873</v>
      </c>
      <c r="D30" s="241" t="s">
        <v>185</v>
      </c>
      <c r="E30" s="242" t="s">
        <v>95</v>
      </c>
      <c r="F30" s="243" t="s">
        <v>132</v>
      </c>
      <c r="G30" s="244" t="s">
        <v>133</v>
      </c>
      <c r="H30" s="237">
        <v>2018</v>
      </c>
    </row>
    <row r="31" spans="1:8" ht="12.75">
      <c r="A31" s="238" t="s">
        <v>460</v>
      </c>
      <c r="B31" s="239" t="s">
        <v>461</v>
      </c>
      <c r="C31" s="240">
        <v>135</v>
      </c>
      <c r="D31" s="241" t="s">
        <v>186</v>
      </c>
      <c r="E31" s="242" t="s">
        <v>95</v>
      </c>
      <c r="F31" s="243" t="s">
        <v>101</v>
      </c>
      <c r="G31" s="244" t="s">
        <v>102</v>
      </c>
      <c r="H31" s="237">
        <v>2018</v>
      </c>
    </row>
    <row r="32" spans="1:8" ht="12.75">
      <c r="A32" s="238" t="s">
        <v>187</v>
      </c>
      <c r="B32" s="239" t="s">
        <v>188</v>
      </c>
      <c r="C32" s="240">
        <v>948</v>
      </c>
      <c r="D32" s="241" t="s">
        <v>189</v>
      </c>
      <c r="E32" s="242" t="s">
        <v>95</v>
      </c>
      <c r="F32" s="243" t="s">
        <v>151</v>
      </c>
      <c r="G32" s="244" t="s">
        <v>458</v>
      </c>
      <c r="H32" s="237">
        <v>2018</v>
      </c>
    </row>
    <row r="33" spans="1:8" ht="12.75">
      <c r="A33" s="238" t="s">
        <v>448</v>
      </c>
      <c r="B33" s="239" t="s">
        <v>170</v>
      </c>
      <c r="C33" s="240">
        <v>7120</v>
      </c>
      <c r="D33" s="241" t="s">
        <v>190</v>
      </c>
      <c r="E33" s="242" t="s">
        <v>95</v>
      </c>
      <c r="F33" s="243" t="s">
        <v>161</v>
      </c>
      <c r="G33" s="244" t="s">
        <v>162</v>
      </c>
      <c r="H33" s="245">
        <v>2019</v>
      </c>
    </row>
    <row r="34" spans="1:8" ht="12.75">
      <c r="A34" s="238" t="s">
        <v>187</v>
      </c>
      <c r="B34" s="239" t="s">
        <v>462</v>
      </c>
      <c r="C34" s="240">
        <v>718</v>
      </c>
      <c r="D34" s="241" t="s">
        <v>192</v>
      </c>
      <c r="E34" s="248" t="s">
        <v>455</v>
      </c>
      <c r="F34" s="243" t="s">
        <v>151</v>
      </c>
      <c r="G34" s="244" t="s">
        <v>458</v>
      </c>
      <c r="H34" s="237">
        <v>2018</v>
      </c>
    </row>
    <row r="35" spans="1:8" ht="12.75">
      <c r="A35" s="238" t="s">
        <v>280</v>
      </c>
      <c r="B35" s="239" t="s">
        <v>463</v>
      </c>
      <c r="C35" s="240">
        <v>719</v>
      </c>
      <c r="D35" s="241" t="s">
        <v>193</v>
      </c>
      <c r="E35" s="248" t="s">
        <v>455</v>
      </c>
      <c r="F35" s="243" t="s">
        <v>151</v>
      </c>
      <c r="G35" s="244" t="s">
        <v>458</v>
      </c>
      <c r="H35" s="245">
        <v>2018</v>
      </c>
    </row>
    <row r="36" spans="1:8" ht="12.75">
      <c r="A36" s="238" t="s">
        <v>464</v>
      </c>
      <c r="B36" s="239" t="s">
        <v>465</v>
      </c>
      <c r="C36" s="240">
        <v>734</v>
      </c>
      <c r="D36" s="241" t="s">
        <v>195</v>
      </c>
      <c r="E36" s="248" t="s">
        <v>455</v>
      </c>
      <c r="F36" s="243" t="s">
        <v>151</v>
      </c>
      <c r="G36" s="244" t="s">
        <v>458</v>
      </c>
      <c r="H36" s="245">
        <v>2018</v>
      </c>
    </row>
    <row r="37" spans="1:8" ht="12.75">
      <c r="A37" s="238" t="s">
        <v>196</v>
      </c>
      <c r="B37" s="239" t="s">
        <v>197</v>
      </c>
      <c r="C37" s="240">
        <v>835</v>
      </c>
      <c r="D37" s="241" t="s">
        <v>198</v>
      </c>
      <c r="E37" s="242" t="s">
        <v>95</v>
      </c>
      <c r="F37" s="243" t="s">
        <v>111</v>
      </c>
      <c r="G37" s="244" t="s">
        <v>112</v>
      </c>
      <c r="H37" s="237">
        <v>2018</v>
      </c>
    </row>
    <row r="38" spans="1:8" ht="12.75">
      <c r="A38" s="238" t="s">
        <v>199</v>
      </c>
      <c r="B38" s="239" t="s">
        <v>200</v>
      </c>
      <c r="C38" s="240">
        <v>3926</v>
      </c>
      <c r="D38" s="241" t="s">
        <v>201</v>
      </c>
      <c r="E38" s="242" t="s">
        <v>95</v>
      </c>
      <c r="F38" s="243" t="s">
        <v>161</v>
      </c>
      <c r="G38" s="244" t="s">
        <v>162</v>
      </c>
      <c r="H38" s="237">
        <v>2018</v>
      </c>
    </row>
    <row r="39" spans="1:9" ht="12.75">
      <c r="A39" s="238" t="s">
        <v>466</v>
      </c>
      <c r="B39" s="239" t="s">
        <v>467</v>
      </c>
      <c r="C39" s="240">
        <v>1949</v>
      </c>
      <c r="D39" s="241" t="s">
        <v>202</v>
      </c>
      <c r="E39" s="242" t="s">
        <v>95</v>
      </c>
      <c r="F39" s="243" t="s">
        <v>125</v>
      </c>
      <c r="G39" s="244" t="s">
        <v>126</v>
      </c>
      <c r="H39" s="237">
        <v>2019</v>
      </c>
      <c r="I39" s="256"/>
    </row>
    <row r="40" spans="1:8" ht="12.75">
      <c r="A40" s="238" t="s">
        <v>204</v>
      </c>
      <c r="B40" s="239" t="s">
        <v>205</v>
      </c>
      <c r="C40" s="240">
        <v>8941</v>
      </c>
      <c r="D40" s="241" t="s">
        <v>206</v>
      </c>
      <c r="E40" s="242" t="s">
        <v>95</v>
      </c>
      <c r="F40" s="243" t="s">
        <v>101</v>
      </c>
      <c r="G40" s="244" t="s">
        <v>102</v>
      </c>
      <c r="H40" s="237">
        <v>2018</v>
      </c>
    </row>
    <row r="41" spans="1:8" ht="12.75">
      <c r="A41" s="238" t="s">
        <v>207</v>
      </c>
      <c r="B41" s="239" t="s">
        <v>208</v>
      </c>
      <c r="C41" s="240">
        <v>2</v>
      </c>
      <c r="D41" s="241" t="s">
        <v>209</v>
      </c>
      <c r="E41" s="242" t="s">
        <v>95</v>
      </c>
      <c r="F41" s="243" t="s">
        <v>111</v>
      </c>
      <c r="G41" s="244" t="s">
        <v>112</v>
      </c>
      <c r="H41" s="237">
        <v>2018</v>
      </c>
    </row>
    <row r="42" spans="1:8" ht="12.75">
      <c r="A42" s="238" t="s">
        <v>210</v>
      </c>
      <c r="B42" s="239" t="s">
        <v>93</v>
      </c>
      <c r="C42" s="240">
        <v>2477</v>
      </c>
      <c r="D42" s="241" t="s">
        <v>211</v>
      </c>
      <c r="E42" s="242" t="s">
        <v>95</v>
      </c>
      <c r="F42" s="243" t="s">
        <v>151</v>
      </c>
      <c r="G42" s="244" t="s">
        <v>458</v>
      </c>
      <c r="H42" s="237">
        <v>2018</v>
      </c>
    </row>
    <row r="43" spans="1:8" ht="12.75">
      <c r="A43" s="238" t="s">
        <v>212</v>
      </c>
      <c r="B43" s="239" t="s">
        <v>213</v>
      </c>
      <c r="C43" s="240">
        <v>6292</v>
      </c>
      <c r="D43" s="241" t="s">
        <v>214</v>
      </c>
      <c r="E43" s="242" t="s">
        <v>95</v>
      </c>
      <c r="F43" s="243" t="s">
        <v>151</v>
      </c>
      <c r="G43" s="244" t="s">
        <v>458</v>
      </c>
      <c r="H43" s="239">
        <v>2016</v>
      </c>
    </row>
    <row r="44" spans="1:8" ht="12.75">
      <c r="A44" s="238" t="s">
        <v>468</v>
      </c>
      <c r="B44" s="239" t="s">
        <v>469</v>
      </c>
      <c r="C44" s="240">
        <v>735</v>
      </c>
      <c r="D44" s="241" t="s">
        <v>216</v>
      </c>
      <c r="E44" s="242" t="s">
        <v>95</v>
      </c>
      <c r="F44" s="243" t="s">
        <v>151</v>
      </c>
      <c r="G44" s="244" t="s">
        <v>458</v>
      </c>
      <c r="H44" s="245">
        <v>2018</v>
      </c>
    </row>
    <row r="45" spans="1:8" ht="12.75">
      <c r="A45" s="238" t="s">
        <v>217</v>
      </c>
      <c r="B45" s="239" t="s">
        <v>218</v>
      </c>
      <c r="C45" s="240">
        <v>1313</v>
      </c>
      <c r="D45" s="241" t="s">
        <v>219</v>
      </c>
      <c r="E45" s="242" t="s">
        <v>95</v>
      </c>
      <c r="F45" s="243" t="s">
        <v>111</v>
      </c>
      <c r="G45" s="244" t="s">
        <v>112</v>
      </c>
      <c r="H45" s="245">
        <v>2017</v>
      </c>
    </row>
    <row r="46" spans="1:8" ht="12.75">
      <c r="A46" s="238" t="s">
        <v>220</v>
      </c>
      <c r="B46" s="239" t="s">
        <v>221</v>
      </c>
      <c r="C46" s="240">
        <v>7624</v>
      </c>
      <c r="D46" s="241" t="s">
        <v>222</v>
      </c>
      <c r="E46" s="242" t="s">
        <v>95</v>
      </c>
      <c r="F46" s="243" t="s">
        <v>132</v>
      </c>
      <c r="G46" s="244" t="s">
        <v>133</v>
      </c>
      <c r="H46" s="245">
        <v>2016</v>
      </c>
    </row>
    <row r="47" spans="1:8" ht="12.75">
      <c r="A47" s="238" t="s">
        <v>470</v>
      </c>
      <c r="B47" s="239" t="s">
        <v>200</v>
      </c>
      <c r="C47" s="240">
        <v>1131</v>
      </c>
      <c r="D47" s="241" t="s">
        <v>224</v>
      </c>
      <c r="E47" s="242" t="s">
        <v>95</v>
      </c>
      <c r="F47" s="243">
        <v>468</v>
      </c>
      <c r="G47" s="244" t="s">
        <v>471</v>
      </c>
      <c r="H47" s="245">
        <v>2017</v>
      </c>
    </row>
    <row r="48" spans="1:8" ht="12.75">
      <c r="A48" s="238" t="s">
        <v>472</v>
      </c>
      <c r="B48" s="239" t="s">
        <v>473</v>
      </c>
      <c r="C48" s="240">
        <v>1132</v>
      </c>
      <c r="D48" s="241" t="s">
        <v>227</v>
      </c>
      <c r="E48" s="242" t="s">
        <v>95</v>
      </c>
      <c r="F48" s="243">
        <v>468</v>
      </c>
      <c r="G48" s="244" t="s">
        <v>471</v>
      </c>
      <c r="H48" s="245">
        <v>2017</v>
      </c>
    </row>
    <row r="49" spans="1:8" ht="12.75">
      <c r="A49" s="238" t="s">
        <v>228</v>
      </c>
      <c r="B49" s="239" t="s">
        <v>200</v>
      </c>
      <c r="C49" s="240">
        <v>221</v>
      </c>
      <c r="D49" s="241" t="s">
        <v>229</v>
      </c>
      <c r="E49" s="242" t="s">
        <v>95</v>
      </c>
      <c r="F49" s="243">
        <v>498</v>
      </c>
      <c r="G49" s="244" t="s">
        <v>230</v>
      </c>
      <c r="H49" s="245">
        <v>2016</v>
      </c>
    </row>
    <row r="50" spans="1:8" ht="12.75">
      <c r="A50" s="238" t="s">
        <v>474</v>
      </c>
      <c r="B50" s="239" t="s">
        <v>475</v>
      </c>
      <c r="C50" s="240">
        <v>737</v>
      </c>
      <c r="D50" s="241" t="s">
        <v>231</v>
      </c>
      <c r="E50" s="242" t="s">
        <v>95</v>
      </c>
      <c r="F50" s="243" t="s">
        <v>151</v>
      </c>
      <c r="G50" s="244" t="s">
        <v>458</v>
      </c>
      <c r="H50" s="245">
        <v>2018</v>
      </c>
    </row>
    <row r="51" spans="1:8" ht="12.75">
      <c r="A51" s="252" t="s">
        <v>298</v>
      </c>
      <c r="B51" s="257" t="s">
        <v>476</v>
      </c>
      <c r="C51" s="254">
        <v>327</v>
      </c>
      <c r="D51" s="255" t="s">
        <v>233</v>
      </c>
      <c r="E51" s="248" t="s">
        <v>455</v>
      </c>
      <c r="F51" s="243" t="s">
        <v>203</v>
      </c>
      <c r="G51" s="244" t="s">
        <v>107</v>
      </c>
      <c r="H51" s="237">
        <v>2019</v>
      </c>
    </row>
    <row r="52" spans="1:8" ht="12.75">
      <c r="A52" s="238" t="s">
        <v>477</v>
      </c>
      <c r="B52" s="239" t="s">
        <v>478</v>
      </c>
      <c r="C52" s="240">
        <v>287</v>
      </c>
      <c r="D52" s="250" t="s">
        <v>234</v>
      </c>
      <c r="E52" s="234" t="s">
        <v>95</v>
      </c>
      <c r="F52" s="235" t="s">
        <v>96</v>
      </c>
      <c r="G52" s="236" t="s">
        <v>97</v>
      </c>
      <c r="H52" s="237">
        <v>2019</v>
      </c>
    </row>
    <row r="53" spans="1:8" ht="12.75">
      <c r="A53" s="238" t="s">
        <v>479</v>
      </c>
      <c r="B53" s="239" t="s">
        <v>295</v>
      </c>
      <c r="C53" s="240">
        <v>288</v>
      </c>
      <c r="D53" s="241" t="s">
        <v>235</v>
      </c>
      <c r="E53" s="234" t="s">
        <v>95</v>
      </c>
      <c r="F53" s="235" t="s">
        <v>96</v>
      </c>
      <c r="G53" s="236" t="s">
        <v>97</v>
      </c>
      <c r="H53" s="237">
        <v>2019</v>
      </c>
    </row>
    <row r="54" spans="1:8" ht="12.75">
      <c r="A54" s="238" t="s">
        <v>237</v>
      </c>
      <c r="B54" s="239" t="s">
        <v>238</v>
      </c>
      <c r="C54" s="240">
        <v>6824</v>
      </c>
      <c r="D54" s="241" t="s">
        <v>239</v>
      </c>
      <c r="E54" s="242" t="s">
        <v>95</v>
      </c>
      <c r="F54" s="243" t="s">
        <v>203</v>
      </c>
      <c r="G54" s="244" t="s">
        <v>107</v>
      </c>
      <c r="H54" s="237">
        <v>2018</v>
      </c>
    </row>
    <row r="55" spans="1:8" ht="12.75">
      <c r="A55" s="238" t="s">
        <v>155</v>
      </c>
      <c r="B55" s="239" t="s">
        <v>173</v>
      </c>
      <c r="C55" s="240">
        <v>4889</v>
      </c>
      <c r="D55" s="241" t="s">
        <v>240</v>
      </c>
      <c r="E55" s="242" t="s">
        <v>95</v>
      </c>
      <c r="F55" s="243" t="s">
        <v>125</v>
      </c>
      <c r="G55" s="244" t="s">
        <v>126</v>
      </c>
      <c r="H55" s="237">
        <v>2018</v>
      </c>
    </row>
    <row r="56" spans="1:8" ht="12.75">
      <c r="A56" s="238" t="s">
        <v>241</v>
      </c>
      <c r="B56" s="239" t="s">
        <v>223</v>
      </c>
      <c r="C56" s="240">
        <v>4493</v>
      </c>
      <c r="D56" s="241" t="s">
        <v>242</v>
      </c>
      <c r="E56" s="242" t="s">
        <v>95</v>
      </c>
      <c r="F56" s="243" t="s">
        <v>120</v>
      </c>
      <c r="G56" s="244" t="s">
        <v>121</v>
      </c>
      <c r="H56" s="237">
        <v>2018</v>
      </c>
    </row>
    <row r="57" spans="1:8" ht="12.75">
      <c r="A57" s="238" t="s">
        <v>243</v>
      </c>
      <c r="B57" s="239" t="s">
        <v>127</v>
      </c>
      <c r="C57" s="240">
        <v>6248</v>
      </c>
      <c r="D57" s="241" t="s">
        <v>244</v>
      </c>
      <c r="E57" s="242" t="s">
        <v>95</v>
      </c>
      <c r="F57" s="243" t="s">
        <v>120</v>
      </c>
      <c r="G57" s="244" t="s">
        <v>121</v>
      </c>
      <c r="H57" s="239">
        <v>2017</v>
      </c>
    </row>
    <row r="58" spans="1:8" ht="12.75">
      <c r="A58" s="238" t="s">
        <v>480</v>
      </c>
      <c r="B58" s="239" t="s">
        <v>481</v>
      </c>
      <c r="C58" s="240">
        <v>97</v>
      </c>
      <c r="D58" s="241" t="s">
        <v>245</v>
      </c>
      <c r="E58" s="248" t="s">
        <v>455</v>
      </c>
      <c r="F58" s="243" t="s">
        <v>101</v>
      </c>
      <c r="G58" s="244" t="s">
        <v>102</v>
      </c>
      <c r="H58" s="245">
        <v>2019</v>
      </c>
    </row>
    <row r="59" spans="1:8" ht="12.75">
      <c r="A59" s="238" t="s">
        <v>181</v>
      </c>
      <c r="B59" s="239" t="s">
        <v>246</v>
      </c>
      <c r="C59" s="240">
        <v>75</v>
      </c>
      <c r="D59" s="241" t="s">
        <v>247</v>
      </c>
      <c r="E59" s="248" t="s">
        <v>455</v>
      </c>
      <c r="F59" s="243" t="s">
        <v>151</v>
      </c>
      <c r="G59" s="244" t="s">
        <v>458</v>
      </c>
      <c r="H59" s="237">
        <v>2018</v>
      </c>
    </row>
    <row r="60" spans="1:8" ht="12.75">
      <c r="A60" s="238" t="s">
        <v>248</v>
      </c>
      <c r="B60" s="239" t="s">
        <v>249</v>
      </c>
      <c r="C60" s="240">
        <v>8193</v>
      </c>
      <c r="D60" s="241" t="s">
        <v>250</v>
      </c>
      <c r="E60" s="242" t="s">
        <v>95</v>
      </c>
      <c r="F60" s="243" t="s">
        <v>125</v>
      </c>
      <c r="G60" s="244" t="s">
        <v>126</v>
      </c>
      <c r="H60" s="237">
        <v>2018</v>
      </c>
    </row>
    <row r="61" spans="1:8" ht="12.75">
      <c r="A61" s="238" t="s">
        <v>251</v>
      </c>
      <c r="B61" s="239" t="s">
        <v>252</v>
      </c>
      <c r="C61" s="240">
        <v>263</v>
      </c>
      <c r="D61" s="241" t="s">
        <v>253</v>
      </c>
      <c r="E61" s="242" t="s">
        <v>95</v>
      </c>
      <c r="F61" s="243" t="s">
        <v>203</v>
      </c>
      <c r="G61" s="244" t="s">
        <v>107</v>
      </c>
      <c r="H61" s="237">
        <v>2018</v>
      </c>
    </row>
    <row r="62" spans="1:8" ht="12.75">
      <c r="A62" s="238" t="s">
        <v>254</v>
      </c>
      <c r="B62" s="258" t="s">
        <v>255</v>
      </c>
      <c r="C62" s="240">
        <v>9353</v>
      </c>
      <c r="D62" s="241" t="s">
        <v>256</v>
      </c>
      <c r="E62" s="242" t="s">
        <v>95</v>
      </c>
      <c r="F62" s="243" t="s">
        <v>125</v>
      </c>
      <c r="G62" s="244" t="s">
        <v>126</v>
      </c>
      <c r="H62" s="237">
        <v>2018</v>
      </c>
    </row>
    <row r="63" spans="1:8" ht="12.75">
      <c r="A63" s="238" t="s">
        <v>257</v>
      </c>
      <c r="B63" s="239" t="s">
        <v>258</v>
      </c>
      <c r="C63" s="240">
        <v>374</v>
      </c>
      <c r="D63" s="241" t="s">
        <v>259</v>
      </c>
      <c r="E63" s="248" t="s">
        <v>455</v>
      </c>
      <c r="F63" s="243" t="s">
        <v>203</v>
      </c>
      <c r="G63" s="244" t="s">
        <v>107</v>
      </c>
      <c r="H63" s="237">
        <v>2018</v>
      </c>
    </row>
    <row r="64" spans="1:8" ht="12.75">
      <c r="A64" s="238" t="s">
        <v>482</v>
      </c>
      <c r="B64" s="239" t="s">
        <v>483</v>
      </c>
      <c r="C64" s="240">
        <v>736</v>
      </c>
      <c r="D64" s="241" t="s">
        <v>261</v>
      </c>
      <c r="E64" s="242" t="s">
        <v>95</v>
      </c>
      <c r="F64" s="243" t="s">
        <v>151</v>
      </c>
      <c r="G64" s="244" t="s">
        <v>458</v>
      </c>
      <c r="H64" s="237">
        <v>2018</v>
      </c>
    </row>
    <row r="65" spans="1:8" ht="12.75">
      <c r="A65" s="238" t="s">
        <v>243</v>
      </c>
      <c r="B65" s="239" t="s">
        <v>262</v>
      </c>
      <c r="C65" s="240">
        <v>4193</v>
      </c>
      <c r="D65" s="241" t="s">
        <v>263</v>
      </c>
      <c r="E65" s="242" t="s">
        <v>95</v>
      </c>
      <c r="F65" s="243" t="s">
        <v>120</v>
      </c>
      <c r="G65" s="244" t="s">
        <v>121</v>
      </c>
      <c r="H65" s="239">
        <v>2017</v>
      </c>
    </row>
    <row r="66" spans="1:11" ht="12.75">
      <c r="A66" s="238" t="s">
        <v>264</v>
      </c>
      <c r="B66" s="239" t="s">
        <v>265</v>
      </c>
      <c r="C66" s="240">
        <v>1976</v>
      </c>
      <c r="D66" s="241" t="s">
        <v>266</v>
      </c>
      <c r="E66" s="242" t="s">
        <v>95</v>
      </c>
      <c r="F66" s="243">
        <v>454</v>
      </c>
      <c r="G66" s="244" t="s">
        <v>236</v>
      </c>
      <c r="H66" s="251">
        <v>2016</v>
      </c>
      <c r="I66" s="259"/>
      <c r="J66" s="259"/>
      <c r="K66" s="259"/>
    </row>
    <row r="67" spans="1:11" ht="12.75">
      <c r="A67" s="238" t="s">
        <v>484</v>
      </c>
      <c r="B67" s="239" t="s">
        <v>293</v>
      </c>
      <c r="C67" s="240">
        <v>324</v>
      </c>
      <c r="D67" s="241" t="s">
        <v>267</v>
      </c>
      <c r="E67" s="242" t="s">
        <v>95</v>
      </c>
      <c r="F67" s="243" t="s">
        <v>132</v>
      </c>
      <c r="G67" s="244" t="s">
        <v>133</v>
      </c>
      <c r="H67" s="245">
        <v>2018</v>
      </c>
      <c r="I67" s="259"/>
      <c r="J67" s="259"/>
      <c r="K67" s="259"/>
    </row>
    <row r="68" spans="1:8" ht="12.75">
      <c r="A68" s="238" t="s">
        <v>98</v>
      </c>
      <c r="B68" s="239" t="s">
        <v>115</v>
      </c>
      <c r="C68" s="240">
        <v>606</v>
      </c>
      <c r="D68" s="241" t="s">
        <v>268</v>
      </c>
      <c r="E68" s="267" t="s">
        <v>106</v>
      </c>
      <c r="F68" s="243" t="s">
        <v>101</v>
      </c>
      <c r="G68" s="244" t="s">
        <v>102</v>
      </c>
      <c r="H68" s="237">
        <v>2018</v>
      </c>
    </row>
    <row r="69" spans="1:8" ht="12.75">
      <c r="A69" s="238" t="s">
        <v>175</v>
      </c>
      <c r="B69" s="239" t="s">
        <v>252</v>
      </c>
      <c r="C69" s="240">
        <v>5219</v>
      </c>
      <c r="D69" s="241" t="s">
        <v>269</v>
      </c>
      <c r="E69" s="242" t="s">
        <v>95</v>
      </c>
      <c r="F69" s="243" t="s">
        <v>177</v>
      </c>
      <c r="G69" s="244" t="s">
        <v>178</v>
      </c>
      <c r="H69" s="239">
        <v>2017</v>
      </c>
    </row>
    <row r="70" spans="1:8" ht="12.75">
      <c r="A70" s="238" t="s">
        <v>270</v>
      </c>
      <c r="B70" s="239" t="s">
        <v>271</v>
      </c>
      <c r="C70" s="240">
        <v>228</v>
      </c>
      <c r="D70" s="241" t="s">
        <v>272</v>
      </c>
      <c r="E70" s="242" t="s">
        <v>95</v>
      </c>
      <c r="F70" s="243" t="s">
        <v>132</v>
      </c>
      <c r="G70" s="244" t="s">
        <v>133</v>
      </c>
      <c r="H70" s="239">
        <v>2017</v>
      </c>
    </row>
    <row r="71" spans="1:8" ht="12.75">
      <c r="A71" s="238" t="s">
        <v>273</v>
      </c>
      <c r="B71" s="239" t="s">
        <v>159</v>
      </c>
      <c r="C71" s="240">
        <v>2982</v>
      </c>
      <c r="D71" s="241" t="s">
        <v>274</v>
      </c>
      <c r="E71" s="242" t="s">
        <v>95</v>
      </c>
      <c r="F71" s="243" t="s">
        <v>132</v>
      </c>
      <c r="G71" s="244" t="s">
        <v>133</v>
      </c>
      <c r="H71" s="239">
        <v>2017</v>
      </c>
    </row>
    <row r="72" spans="1:8" ht="12.75">
      <c r="A72" s="238" t="s">
        <v>485</v>
      </c>
      <c r="B72" s="239" t="s">
        <v>486</v>
      </c>
      <c r="C72" s="240">
        <v>363</v>
      </c>
      <c r="D72" s="241" t="s">
        <v>276</v>
      </c>
      <c r="E72" s="242" t="s">
        <v>95</v>
      </c>
      <c r="F72" s="243" t="s">
        <v>203</v>
      </c>
      <c r="G72" s="244" t="s">
        <v>107</v>
      </c>
      <c r="H72" s="237">
        <v>2018</v>
      </c>
    </row>
    <row r="73" spans="1:10" ht="12.75">
      <c r="A73" s="238" t="s">
        <v>277</v>
      </c>
      <c r="B73" s="239" t="s">
        <v>278</v>
      </c>
      <c r="C73" s="240">
        <v>6661</v>
      </c>
      <c r="D73" s="241" t="s">
        <v>279</v>
      </c>
      <c r="E73" s="242" t="s">
        <v>95</v>
      </c>
      <c r="F73" s="243" t="s">
        <v>125</v>
      </c>
      <c r="G73" s="244" t="s">
        <v>126</v>
      </c>
      <c r="H73" s="237">
        <v>2018</v>
      </c>
      <c r="I73" s="260"/>
      <c r="J73" s="260"/>
    </row>
    <row r="74" spans="1:8" ht="12.75">
      <c r="A74" s="238" t="s">
        <v>280</v>
      </c>
      <c r="B74" s="239" t="s">
        <v>281</v>
      </c>
      <c r="C74" s="240">
        <v>5844</v>
      </c>
      <c r="D74" s="241" t="s">
        <v>282</v>
      </c>
      <c r="E74" s="242" t="s">
        <v>95</v>
      </c>
      <c r="F74" s="243" t="s">
        <v>151</v>
      </c>
      <c r="G74" s="244" t="s">
        <v>458</v>
      </c>
      <c r="H74" s="237">
        <v>2018</v>
      </c>
    </row>
    <row r="75" spans="1:8" ht="12.75">
      <c r="A75" s="238" t="s">
        <v>283</v>
      </c>
      <c r="B75" s="239" t="s">
        <v>284</v>
      </c>
      <c r="C75" s="240">
        <v>224</v>
      </c>
      <c r="D75" s="241" t="s">
        <v>285</v>
      </c>
      <c r="E75" s="242" t="s">
        <v>95</v>
      </c>
      <c r="F75" s="243" t="s">
        <v>111</v>
      </c>
      <c r="G75" s="244" t="s">
        <v>112</v>
      </c>
      <c r="H75" s="237">
        <v>2018</v>
      </c>
    </row>
    <row r="76" spans="1:8" ht="12.75">
      <c r="A76" s="238" t="s">
        <v>286</v>
      </c>
      <c r="B76" s="239" t="s">
        <v>149</v>
      </c>
      <c r="C76" s="240">
        <v>3728</v>
      </c>
      <c r="D76" s="241" t="s">
        <v>287</v>
      </c>
      <c r="E76" s="242" t="s">
        <v>95</v>
      </c>
      <c r="F76" s="243" t="s">
        <v>101</v>
      </c>
      <c r="G76" s="244" t="s">
        <v>102</v>
      </c>
      <c r="H76" s="237">
        <v>2018</v>
      </c>
    </row>
    <row r="77" spans="1:8" ht="12.75">
      <c r="A77" s="238" t="s">
        <v>288</v>
      </c>
      <c r="B77" s="239" t="s">
        <v>289</v>
      </c>
      <c r="C77" s="240">
        <v>5135</v>
      </c>
      <c r="D77" s="241" t="s">
        <v>290</v>
      </c>
      <c r="E77" s="242" t="s">
        <v>95</v>
      </c>
      <c r="F77" s="243" t="s">
        <v>101</v>
      </c>
      <c r="G77" s="244" t="s">
        <v>102</v>
      </c>
      <c r="H77" s="237">
        <v>2018</v>
      </c>
    </row>
    <row r="78" spans="1:8" ht="12.75">
      <c r="A78" s="238" t="s">
        <v>292</v>
      </c>
      <c r="B78" s="239" t="s">
        <v>487</v>
      </c>
      <c r="C78" s="240">
        <v>26</v>
      </c>
      <c r="D78" s="241" t="s">
        <v>291</v>
      </c>
      <c r="E78" s="248" t="s">
        <v>455</v>
      </c>
      <c r="F78" s="243" t="s">
        <v>101</v>
      </c>
      <c r="G78" s="244" t="s">
        <v>102</v>
      </c>
      <c r="H78" s="239">
        <v>2018</v>
      </c>
    </row>
    <row r="79" spans="1:8" ht="12.75">
      <c r="A79" s="238" t="s">
        <v>292</v>
      </c>
      <c r="B79" s="239" t="s">
        <v>293</v>
      </c>
      <c r="C79" s="240">
        <v>9204</v>
      </c>
      <c r="D79" s="241" t="s">
        <v>294</v>
      </c>
      <c r="E79" s="242" t="s">
        <v>95</v>
      </c>
      <c r="F79" s="243" t="s">
        <v>101</v>
      </c>
      <c r="G79" s="244" t="s">
        <v>102</v>
      </c>
      <c r="H79" s="237">
        <v>2018</v>
      </c>
    </row>
    <row r="80" spans="1:8" ht="12.75">
      <c r="A80" s="238" t="s">
        <v>108</v>
      </c>
      <c r="B80" s="239" t="s">
        <v>488</v>
      </c>
      <c r="C80" s="240">
        <v>98</v>
      </c>
      <c r="D80" s="241" t="s">
        <v>296</v>
      </c>
      <c r="E80" s="248" t="s">
        <v>455</v>
      </c>
      <c r="F80" s="243" t="s">
        <v>111</v>
      </c>
      <c r="G80" s="244" t="s">
        <v>112</v>
      </c>
      <c r="H80" s="237">
        <v>2019</v>
      </c>
    </row>
    <row r="81" spans="1:8" ht="12.75">
      <c r="A81" s="238" t="s">
        <v>298</v>
      </c>
      <c r="B81" s="239" t="s">
        <v>299</v>
      </c>
      <c r="C81" s="240">
        <v>257</v>
      </c>
      <c r="D81" s="241" t="s">
        <v>300</v>
      </c>
      <c r="E81" s="248" t="s">
        <v>455</v>
      </c>
      <c r="F81" s="243" t="s">
        <v>203</v>
      </c>
      <c r="G81" s="244" t="s">
        <v>107</v>
      </c>
      <c r="H81" s="237">
        <v>2018</v>
      </c>
    </row>
    <row r="82" spans="1:8" ht="12.75">
      <c r="A82" s="238" t="s">
        <v>301</v>
      </c>
      <c r="B82" s="239" t="s">
        <v>302</v>
      </c>
      <c r="C82" s="240">
        <v>9203</v>
      </c>
      <c r="D82" s="241" t="s">
        <v>303</v>
      </c>
      <c r="E82" s="242" t="s">
        <v>95</v>
      </c>
      <c r="F82" s="243">
        <v>325</v>
      </c>
      <c r="G82" s="244" t="s">
        <v>102</v>
      </c>
      <c r="H82" s="237">
        <v>2018</v>
      </c>
    </row>
    <row r="83" spans="1:8" ht="12.75">
      <c r="A83" s="238" t="s">
        <v>298</v>
      </c>
      <c r="B83" s="239" t="s">
        <v>304</v>
      </c>
      <c r="C83" s="240">
        <v>256</v>
      </c>
      <c r="D83" s="241" t="s">
        <v>305</v>
      </c>
      <c r="E83" s="242" t="s">
        <v>95</v>
      </c>
      <c r="F83" s="243" t="s">
        <v>203</v>
      </c>
      <c r="G83" s="244" t="s">
        <v>107</v>
      </c>
      <c r="H83" s="239">
        <v>2017</v>
      </c>
    </row>
    <row r="84" spans="1:8" ht="12.75">
      <c r="A84" s="238" t="s">
        <v>306</v>
      </c>
      <c r="B84" s="239" t="s">
        <v>221</v>
      </c>
      <c r="C84" s="240">
        <v>604</v>
      </c>
      <c r="D84" s="241" t="s">
        <v>307</v>
      </c>
      <c r="E84" s="242" t="s">
        <v>95</v>
      </c>
      <c r="F84" s="243" t="s">
        <v>161</v>
      </c>
      <c r="G84" s="244" t="s">
        <v>162</v>
      </c>
      <c r="H84" s="245">
        <v>2018</v>
      </c>
    </row>
    <row r="85" spans="1:8" ht="12.75">
      <c r="A85" s="261" t="s">
        <v>308</v>
      </c>
      <c r="B85" s="239" t="s">
        <v>309</v>
      </c>
      <c r="C85" s="240">
        <v>3370</v>
      </c>
      <c r="D85" s="241" t="s">
        <v>310</v>
      </c>
      <c r="E85" s="242" t="s">
        <v>95</v>
      </c>
      <c r="F85" s="243" t="s">
        <v>203</v>
      </c>
      <c r="G85" s="244" t="s">
        <v>107</v>
      </c>
      <c r="H85" s="237">
        <v>2018</v>
      </c>
    </row>
    <row r="86" spans="1:8" ht="12.75">
      <c r="A86" s="238" t="s">
        <v>311</v>
      </c>
      <c r="B86" s="239" t="s">
        <v>312</v>
      </c>
      <c r="C86" s="240">
        <v>190</v>
      </c>
      <c r="D86" s="241" t="s">
        <v>313</v>
      </c>
      <c r="E86" s="248" t="s">
        <v>455</v>
      </c>
      <c r="F86" s="243" t="s">
        <v>101</v>
      </c>
      <c r="G86" s="244" t="s">
        <v>102</v>
      </c>
      <c r="H86" s="245">
        <v>2018</v>
      </c>
    </row>
    <row r="87" spans="1:8" ht="12.75">
      <c r="A87" s="238" t="s">
        <v>346</v>
      </c>
      <c r="B87" s="239" t="s">
        <v>489</v>
      </c>
      <c r="C87" s="240">
        <v>541</v>
      </c>
      <c r="D87" s="241" t="s">
        <v>314</v>
      </c>
      <c r="E87" s="242" t="s">
        <v>95</v>
      </c>
      <c r="F87" s="243" t="s">
        <v>151</v>
      </c>
      <c r="G87" s="244" t="s">
        <v>458</v>
      </c>
      <c r="H87" s="237">
        <v>2018</v>
      </c>
    </row>
    <row r="88" spans="1:8" ht="12.75">
      <c r="A88" s="238" t="s">
        <v>315</v>
      </c>
      <c r="B88" s="239" t="s">
        <v>316</v>
      </c>
      <c r="C88" s="240">
        <v>6515</v>
      </c>
      <c r="D88" s="241" t="s">
        <v>317</v>
      </c>
      <c r="E88" s="242" t="s">
        <v>95</v>
      </c>
      <c r="F88" s="243">
        <v>454</v>
      </c>
      <c r="G88" s="244" t="s">
        <v>236</v>
      </c>
      <c r="H88" s="245">
        <v>2016</v>
      </c>
    </row>
    <row r="89" spans="1:8" ht="12.75">
      <c r="A89" s="238" t="s">
        <v>318</v>
      </c>
      <c r="B89" s="239" t="s">
        <v>191</v>
      </c>
      <c r="C89" s="240">
        <v>195</v>
      </c>
      <c r="D89" s="241" t="s">
        <v>319</v>
      </c>
      <c r="E89" s="242" t="s">
        <v>95</v>
      </c>
      <c r="F89" s="243" t="s">
        <v>161</v>
      </c>
      <c r="G89" s="244" t="s">
        <v>162</v>
      </c>
      <c r="H89" s="245">
        <v>2018</v>
      </c>
    </row>
    <row r="90" spans="1:8" ht="12.75">
      <c r="A90" s="238" t="s">
        <v>311</v>
      </c>
      <c r="B90" s="239" t="s">
        <v>194</v>
      </c>
      <c r="C90" s="240">
        <v>5196</v>
      </c>
      <c r="D90" s="241" t="s">
        <v>320</v>
      </c>
      <c r="E90" s="242" t="s">
        <v>95</v>
      </c>
      <c r="F90" s="243" t="s">
        <v>101</v>
      </c>
      <c r="G90" s="244" t="s">
        <v>102</v>
      </c>
      <c r="H90" s="237">
        <v>2018</v>
      </c>
    </row>
    <row r="91" spans="1:8" ht="12.75">
      <c r="A91" s="238" t="s">
        <v>257</v>
      </c>
      <c r="B91" s="239" t="s">
        <v>321</v>
      </c>
      <c r="C91" s="240">
        <v>6823</v>
      </c>
      <c r="D91" s="241" t="s">
        <v>322</v>
      </c>
      <c r="E91" s="242" t="s">
        <v>95</v>
      </c>
      <c r="F91" s="243" t="s">
        <v>203</v>
      </c>
      <c r="G91" s="244" t="s">
        <v>107</v>
      </c>
      <c r="H91" s="245">
        <v>2018</v>
      </c>
    </row>
    <row r="92" spans="1:8" ht="12.75">
      <c r="A92" s="238" t="s">
        <v>323</v>
      </c>
      <c r="B92" s="239" t="s">
        <v>324</v>
      </c>
      <c r="C92" s="240">
        <v>3884</v>
      </c>
      <c r="D92" s="241" t="s">
        <v>325</v>
      </c>
      <c r="E92" s="242" t="s">
        <v>95</v>
      </c>
      <c r="F92" s="249">
        <v>181</v>
      </c>
      <c r="G92" s="244" t="s">
        <v>141</v>
      </c>
      <c r="H92" s="237">
        <v>2018</v>
      </c>
    </row>
    <row r="93" spans="1:8" ht="12.75">
      <c r="A93" s="238" t="s">
        <v>326</v>
      </c>
      <c r="B93" s="239" t="s">
        <v>327</v>
      </c>
      <c r="C93" s="240">
        <v>2492</v>
      </c>
      <c r="D93" s="241" t="s">
        <v>328</v>
      </c>
      <c r="E93" s="242" t="s">
        <v>95</v>
      </c>
      <c r="F93" s="243" t="s">
        <v>101</v>
      </c>
      <c r="G93" s="244" t="s">
        <v>102</v>
      </c>
      <c r="H93" s="245">
        <v>2018</v>
      </c>
    </row>
    <row r="94" spans="1:8" ht="12.75">
      <c r="A94" s="262" t="s">
        <v>329</v>
      </c>
      <c r="B94" s="239" t="s">
        <v>330</v>
      </c>
      <c r="C94" s="240">
        <v>712</v>
      </c>
      <c r="D94" s="241" t="s">
        <v>331</v>
      </c>
      <c r="E94" s="242" t="s">
        <v>95</v>
      </c>
      <c r="F94" s="243" t="s">
        <v>151</v>
      </c>
      <c r="G94" s="244" t="s">
        <v>458</v>
      </c>
      <c r="H94" s="237">
        <v>2018</v>
      </c>
    </row>
    <row r="95" spans="1:8" ht="12.75">
      <c r="A95" s="262" t="s">
        <v>232</v>
      </c>
      <c r="B95" s="239" t="s">
        <v>332</v>
      </c>
      <c r="C95" s="240">
        <v>669</v>
      </c>
      <c r="D95" s="241" t="s">
        <v>333</v>
      </c>
      <c r="E95" s="242" t="s">
        <v>95</v>
      </c>
      <c r="F95" s="243" t="s">
        <v>101</v>
      </c>
      <c r="G95" s="244" t="s">
        <v>102</v>
      </c>
      <c r="H95" s="245">
        <v>2018</v>
      </c>
    </row>
    <row r="96" spans="1:8" ht="12.75">
      <c r="A96" s="238" t="s">
        <v>334</v>
      </c>
      <c r="B96" s="239" t="s">
        <v>335</v>
      </c>
      <c r="C96" s="240">
        <v>713</v>
      </c>
      <c r="D96" s="241" t="s">
        <v>336</v>
      </c>
      <c r="E96" s="242" t="s">
        <v>95</v>
      </c>
      <c r="F96" s="243" t="s">
        <v>151</v>
      </c>
      <c r="G96" s="244" t="s">
        <v>458</v>
      </c>
      <c r="H96" s="237">
        <v>2018</v>
      </c>
    </row>
    <row r="97" spans="1:8" ht="12.75">
      <c r="A97" s="238" t="s">
        <v>337</v>
      </c>
      <c r="B97" s="239" t="s">
        <v>170</v>
      </c>
      <c r="C97" s="240">
        <v>205</v>
      </c>
      <c r="D97" s="241" t="s">
        <v>338</v>
      </c>
      <c r="E97" s="242" t="s">
        <v>95</v>
      </c>
      <c r="F97" s="243" t="s">
        <v>203</v>
      </c>
      <c r="G97" s="244" t="s">
        <v>107</v>
      </c>
      <c r="H97" s="245">
        <v>2018</v>
      </c>
    </row>
    <row r="98" spans="1:8" ht="12.75">
      <c r="A98" s="238" t="s">
        <v>277</v>
      </c>
      <c r="B98" s="239" t="s">
        <v>208</v>
      </c>
      <c r="C98" s="240">
        <v>7622</v>
      </c>
      <c r="D98" s="241" t="s">
        <v>339</v>
      </c>
      <c r="E98" s="242" t="s">
        <v>95</v>
      </c>
      <c r="F98" s="243" t="s">
        <v>340</v>
      </c>
      <c r="G98" s="244" t="s">
        <v>341</v>
      </c>
      <c r="H98" s="237">
        <v>2018</v>
      </c>
    </row>
    <row r="99" spans="1:8" ht="12.75">
      <c r="A99" s="238" t="s">
        <v>215</v>
      </c>
      <c r="B99" s="239" t="s">
        <v>289</v>
      </c>
      <c r="C99" s="240">
        <v>5710</v>
      </c>
      <c r="D99" s="241" t="s">
        <v>342</v>
      </c>
      <c r="E99" s="242" t="s">
        <v>95</v>
      </c>
      <c r="F99" s="243" t="s">
        <v>101</v>
      </c>
      <c r="G99" s="244" t="s">
        <v>102</v>
      </c>
      <c r="H99" s="245">
        <v>2018</v>
      </c>
    </row>
    <row r="100" spans="1:8" ht="12.75">
      <c r="A100" s="238" t="s">
        <v>308</v>
      </c>
      <c r="B100" s="239" t="s">
        <v>490</v>
      </c>
      <c r="C100" s="240">
        <v>24</v>
      </c>
      <c r="D100" s="241" t="s">
        <v>343</v>
      </c>
      <c r="E100" s="248" t="s">
        <v>455</v>
      </c>
      <c r="F100" s="243" t="s">
        <v>203</v>
      </c>
      <c r="G100" s="244" t="s">
        <v>107</v>
      </c>
      <c r="H100" s="237">
        <v>2018</v>
      </c>
    </row>
    <row r="101" spans="1:8" ht="12.75">
      <c r="A101" s="238" t="s">
        <v>275</v>
      </c>
      <c r="B101" s="239" t="s">
        <v>344</v>
      </c>
      <c r="C101" s="240">
        <v>14</v>
      </c>
      <c r="D101" s="241" t="s">
        <v>345</v>
      </c>
      <c r="E101" s="242" t="s">
        <v>297</v>
      </c>
      <c r="F101" s="243">
        <v>294</v>
      </c>
      <c r="G101" s="244" t="s">
        <v>133</v>
      </c>
      <c r="H101" s="245">
        <v>2016</v>
      </c>
    </row>
    <row r="102" spans="1:8" ht="12.75">
      <c r="A102" s="238" t="s">
        <v>346</v>
      </c>
      <c r="B102" s="239" t="s">
        <v>347</v>
      </c>
      <c r="C102" s="240">
        <v>714</v>
      </c>
      <c r="D102" s="241" t="s">
        <v>348</v>
      </c>
      <c r="E102" s="242" t="s">
        <v>95</v>
      </c>
      <c r="F102" s="243" t="s">
        <v>151</v>
      </c>
      <c r="G102" s="244" t="s">
        <v>458</v>
      </c>
      <c r="H102" s="245">
        <v>2018</v>
      </c>
    </row>
    <row r="103" spans="1:8" ht="12.75">
      <c r="A103" s="238" t="s">
        <v>349</v>
      </c>
      <c r="B103" s="239" t="s">
        <v>350</v>
      </c>
      <c r="C103" s="240">
        <v>5872</v>
      </c>
      <c r="D103" s="241" t="s">
        <v>351</v>
      </c>
      <c r="E103" s="242" t="s">
        <v>95</v>
      </c>
      <c r="F103" s="249">
        <v>181</v>
      </c>
      <c r="G103" s="244" t="s">
        <v>141</v>
      </c>
      <c r="H103" s="237">
        <v>2018</v>
      </c>
    </row>
    <row r="104" spans="1:8" ht="12.75">
      <c r="A104" s="238" t="s">
        <v>491</v>
      </c>
      <c r="B104" s="239" t="s">
        <v>492</v>
      </c>
      <c r="C104" s="240">
        <v>19</v>
      </c>
      <c r="D104" s="241" t="s">
        <v>353</v>
      </c>
      <c r="E104" s="242" t="s">
        <v>297</v>
      </c>
      <c r="F104" s="243">
        <v>294</v>
      </c>
      <c r="G104" s="244" t="s">
        <v>133</v>
      </c>
      <c r="H104" s="245">
        <v>2019</v>
      </c>
    </row>
    <row r="105" spans="1:8" ht="12.75">
      <c r="A105" s="238" t="s">
        <v>329</v>
      </c>
      <c r="B105" s="239" t="s">
        <v>493</v>
      </c>
      <c r="C105" s="240">
        <v>18</v>
      </c>
      <c r="D105" s="241" t="s">
        <v>354</v>
      </c>
      <c r="E105" s="242" t="s">
        <v>297</v>
      </c>
      <c r="F105" s="243">
        <v>294</v>
      </c>
      <c r="G105" s="244" t="s">
        <v>133</v>
      </c>
      <c r="H105" s="245">
        <v>2019</v>
      </c>
    </row>
    <row r="106" spans="1:8" ht="12.75">
      <c r="A106" s="238" t="s">
        <v>355</v>
      </c>
      <c r="B106" s="239" t="s">
        <v>356</v>
      </c>
      <c r="C106" s="240">
        <v>123</v>
      </c>
      <c r="D106" s="241" t="s">
        <v>357</v>
      </c>
      <c r="E106" s="242" t="s">
        <v>297</v>
      </c>
      <c r="F106" s="243">
        <v>294</v>
      </c>
      <c r="G106" s="244" t="s">
        <v>133</v>
      </c>
      <c r="H106" s="245">
        <v>2018</v>
      </c>
    </row>
    <row r="107" spans="1:8" ht="12.75">
      <c r="A107" s="238" t="s">
        <v>134</v>
      </c>
      <c r="B107" s="239" t="s">
        <v>358</v>
      </c>
      <c r="C107" s="240">
        <v>6629</v>
      </c>
      <c r="D107" s="241" t="s">
        <v>359</v>
      </c>
      <c r="E107" s="242" t="s">
        <v>95</v>
      </c>
      <c r="F107" s="243" t="s">
        <v>101</v>
      </c>
      <c r="G107" s="244" t="s">
        <v>102</v>
      </c>
      <c r="H107" s="237">
        <v>2018</v>
      </c>
    </row>
    <row r="108" spans="1:8" ht="12.75">
      <c r="A108" s="238" t="s">
        <v>494</v>
      </c>
      <c r="B108" s="239" t="s">
        <v>495</v>
      </c>
      <c r="C108" s="240">
        <v>6</v>
      </c>
      <c r="D108" s="241" t="s">
        <v>360</v>
      </c>
      <c r="E108" s="242" t="s">
        <v>297</v>
      </c>
      <c r="F108" s="243">
        <v>294</v>
      </c>
      <c r="G108" s="244" t="s">
        <v>133</v>
      </c>
      <c r="H108" s="245">
        <v>2019</v>
      </c>
    </row>
    <row r="109" spans="1:8" ht="12.75">
      <c r="A109" s="238" t="s">
        <v>361</v>
      </c>
      <c r="B109" s="239" t="s">
        <v>350</v>
      </c>
      <c r="C109" s="240">
        <v>9117</v>
      </c>
      <c r="D109" s="241" t="s">
        <v>362</v>
      </c>
      <c r="E109" s="242" t="s">
        <v>95</v>
      </c>
      <c r="F109" s="243" t="s">
        <v>111</v>
      </c>
      <c r="G109" s="244" t="s">
        <v>112</v>
      </c>
      <c r="H109" s="245">
        <v>2016</v>
      </c>
    </row>
    <row r="110" spans="1:8" ht="12.75">
      <c r="A110" s="238" t="s">
        <v>496</v>
      </c>
      <c r="B110" s="239" t="s">
        <v>497</v>
      </c>
      <c r="C110" s="240">
        <v>4</v>
      </c>
      <c r="D110" s="241" t="s">
        <v>363</v>
      </c>
      <c r="E110" s="242" t="s">
        <v>95</v>
      </c>
      <c r="F110" s="243" t="s">
        <v>125</v>
      </c>
      <c r="G110" s="244" t="s">
        <v>126</v>
      </c>
      <c r="H110" s="245">
        <v>2019</v>
      </c>
    </row>
    <row r="111" spans="1:8" ht="12.75">
      <c r="A111" s="238" t="s">
        <v>364</v>
      </c>
      <c r="B111" s="239" t="s">
        <v>365</v>
      </c>
      <c r="C111" s="240">
        <v>715</v>
      </c>
      <c r="D111" s="241" t="s">
        <v>366</v>
      </c>
      <c r="E111" s="242" t="s">
        <v>95</v>
      </c>
      <c r="F111" s="243" t="s">
        <v>151</v>
      </c>
      <c r="G111" s="244" t="s">
        <v>458</v>
      </c>
      <c r="H111" s="245">
        <v>2018</v>
      </c>
    </row>
    <row r="112" spans="1:8" ht="12.75">
      <c r="A112" s="238" t="s">
        <v>367</v>
      </c>
      <c r="B112" s="239" t="s">
        <v>149</v>
      </c>
      <c r="C112" s="240">
        <v>503</v>
      </c>
      <c r="D112" s="241" t="s">
        <v>368</v>
      </c>
      <c r="E112" s="267" t="s">
        <v>106</v>
      </c>
      <c r="F112" s="243" t="s">
        <v>340</v>
      </c>
      <c r="G112" s="244" t="s">
        <v>341</v>
      </c>
      <c r="H112" s="237">
        <v>2018</v>
      </c>
    </row>
    <row r="113" spans="1:8" ht="12.75">
      <c r="A113" s="238" t="s">
        <v>370</v>
      </c>
      <c r="B113" s="239" t="s">
        <v>371</v>
      </c>
      <c r="C113" s="240">
        <v>946</v>
      </c>
      <c r="D113" s="241" t="s">
        <v>372</v>
      </c>
      <c r="E113" s="242" t="s">
        <v>95</v>
      </c>
      <c r="F113" s="243" t="s">
        <v>151</v>
      </c>
      <c r="G113" s="244" t="s">
        <v>458</v>
      </c>
      <c r="H113" s="245">
        <v>2018</v>
      </c>
    </row>
    <row r="114" spans="1:8" ht="12.75">
      <c r="A114" s="238" t="s">
        <v>373</v>
      </c>
      <c r="B114" s="239" t="s">
        <v>93</v>
      </c>
      <c r="C114" s="240">
        <v>949</v>
      </c>
      <c r="D114" s="241" t="s">
        <v>374</v>
      </c>
      <c r="E114" s="242" t="s">
        <v>95</v>
      </c>
      <c r="F114" s="243" t="s">
        <v>151</v>
      </c>
      <c r="G114" s="244" t="s">
        <v>458</v>
      </c>
      <c r="H114" s="237">
        <v>2018</v>
      </c>
    </row>
    <row r="115" spans="1:8" ht="12.75">
      <c r="A115" s="238" t="s">
        <v>375</v>
      </c>
      <c r="B115" s="239" t="s">
        <v>376</v>
      </c>
      <c r="C115" s="240">
        <v>716</v>
      </c>
      <c r="D115" s="241" t="s">
        <v>377</v>
      </c>
      <c r="E115" s="242" t="s">
        <v>95</v>
      </c>
      <c r="F115" s="243" t="s">
        <v>151</v>
      </c>
      <c r="G115" s="244" t="s">
        <v>458</v>
      </c>
      <c r="H115" s="239">
        <v>2017</v>
      </c>
    </row>
    <row r="116" spans="1:8" ht="12.75">
      <c r="A116" s="238" t="s">
        <v>378</v>
      </c>
      <c r="B116" s="239" t="s">
        <v>379</v>
      </c>
      <c r="C116" s="240">
        <v>9277</v>
      </c>
      <c r="D116" s="241" t="s">
        <v>380</v>
      </c>
      <c r="E116" s="242" t="s">
        <v>95</v>
      </c>
      <c r="F116" s="243" t="s">
        <v>96</v>
      </c>
      <c r="G116" s="244" t="s">
        <v>97</v>
      </c>
      <c r="H116" s="245">
        <v>2018</v>
      </c>
    </row>
    <row r="117" spans="1:8" ht="12.75">
      <c r="A117" s="238" t="s">
        <v>381</v>
      </c>
      <c r="B117" s="239" t="s">
        <v>382</v>
      </c>
      <c r="C117" s="240">
        <v>1133</v>
      </c>
      <c r="D117" s="241" t="s">
        <v>383</v>
      </c>
      <c r="E117" s="242" t="s">
        <v>95</v>
      </c>
      <c r="F117" s="243" t="s">
        <v>111</v>
      </c>
      <c r="G117" s="244" t="s">
        <v>112</v>
      </c>
      <c r="H117" s="237">
        <v>2018</v>
      </c>
    </row>
    <row r="118" spans="1:8" ht="12.75">
      <c r="A118" s="238" t="s">
        <v>384</v>
      </c>
      <c r="B118" s="239" t="s">
        <v>385</v>
      </c>
      <c r="C118" s="240">
        <v>7875</v>
      </c>
      <c r="D118" s="241" t="s">
        <v>386</v>
      </c>
      <c r="E118" s="242" t="s">
        <v>95</v>
      </c>
      <c r="F118" s="243" t="s">
        <v>203</v>
      </c>
      <c r="G118" s="244" t="s">
        <v>107</v>
      </c>
      <c r="H118" s="245">
        <v>2018</v>
      </c>
    </row>
    <row r="119" spans="1:8" ht="12.75">
      <c r="A119" s="238" t="s">
        <v>181</v>
      </c>
      <c r="B119" s="239" t="s">
        <v>387</v>
      </c>
      <c r="C119" s="240">
        <v>4985</v>
      </c>
      <c r="D119" s="250" t="s">
        <v>388</v>
      </c>
      <c r="E119" s="248" t="s">
        <v>455</v>
      </c>
      <c r="F119" s="243" t="s">
        <v>151</v>
      </c>
      <c r="G119" s="244" t="s">
        <v>458</v>
      </c>
      <c r="H119" s="237">
        <v>2018</v>
      </c>
    </row>
    <row r="120" spans="1:8" ht="12.75">
      <c r="A120" s="238" t="s">
        <v>389</v>
      </c>
      <c r="B120" s="239" t="s">
        <v>390</v>
      </c>
      <c r="C120" s="240">
        <v>717</v>
      </c>
      <c r="D120" s="241" t="s">
        <v>391</v>
      </c>
      <c r="E120" s="242" t="s">
        <v>95</v>
      </c>
      <c r="F120" s="243" t="s">
        <v>151</v>
      </c>
      <c r="G120" s="244" t="s">
        <v>458</v>
      </c>
      <c r="H120" s="239">
        <v>2017</v>
      </c>
    </row>
    <row r="121" spans="1:8" ht="12.75">
      <c r="A121" s="238" t="s">
        <v>392</v>
      </c>
      <c r="B121" s="239" t="s">
        <v>194</v>
      </c>
      <c r="C121" s="240">
        <v>1563</v>
      </c>
      <c r="D121" s="241" t="s">
        <v>393</v>
      </c>
      <c r="E121" s="242" t="s">
        <v>95</v>
      </c>
      <c r="F121" s="263">
        <v>378</v>
      </c>
      <c r="G121" s="244" t="s">
        <v>369</v>
      </c>
      <c r="H121" s="237">
        <v>2018</v>
      </c>
    </row>
    <row r="122" spans="1:8" ht="12.75">
      <c r="A122" s="238" t="s">
        <v>394</v>
      </c>
      <c r="B122" s="239" t="s">
        <v>379</v>
      </c>
      <c r="C122" s="240">
        <v>7280</v>
      </c>
      <c r="D122" s="241" t="s">
        <v>395</v>
      </c>
      <c r="E122" s="242" t="s">
        <v>95</v>
      </c>
      <c r="F122" s="243">
        <v>145</v>
      </c>
      <c r="G122" s="244" t="s">
        <v>396</v>
      </c>
      <c r="H122" s="239">
        <v>2017</v>
      </c>
    </row>
    <row r="123" spans="1:8" ht="12.75">
      <c r="A123" s="261"/>
      <c r="B123" s="239"/>
      <c r="C123" s="240"/>
      <c r="D123" s="241" t="s">
        <v>397</v>
      </c>
      <c r="E123" s="242"/>
      <c r="F123" s="243"/>
      <c r="G123" s="244"/>
      <c r="H123" s="245"/>
    </row>
    <row r="124" spans="1:8" ht="12.75">
      <c r="A124" s="261" t="s">
        <v>498</v>
      </c>
      <c r="B124" s="239" t="s">
        <v>499</v>
      </c>
      <c r="C124" s="240">
        <v>1876</v>
      </c>
      <c r="D124" s="241" t="s">
        <v>398</v>
      </c>
      <c r="E124" s="242" t="s">
        <v>95</v>
      </c>
      <c r="F124" s="243">
        <v>454</v>
      </c>
      <c r="G124" s="244" t="s">
        <v>500</v>
      </c>
      <c r="H124" s="245">
        <v>2018</v>
      </c>
    </row>
    <row r="125" spans="1:8" ht="12.75">
      <c r="A125" s="238" t="s">
        <v>399</v>
      </c>
      <c r="B125" s="239" t="s">
        <v>400</v>
      </c>
      <c r="C125" s="240">
        <v>3360</v>
      </c>
      <c r="D125" s="241" t="s">
        <v>401</v>
      </c>
      <c r="E125" s="242" t="s">
        <v>95</v>
      </c>
      <c r="F125" s="243" t="s">
        <v>402</v>
      </c>
      <c r="G125" s="244" t="s">
        <v>403</v>
      </c>
      <c r="H125" s="239">
        <v>2017</v>
      </c>
    </row>
    <row r="126" spans="1:8" ht="12.75">
      <c r="A126" s="245" t="s">
        <v>404</v>
      </c>
      <c r="B126" s="239" t="s">
        <v>327</v>
      </c>
      <c r="C126" s="240">
        <v>7893</v>
      </c>
      <c r="D126" s="241" t="s">
        <v>405</v>
      </c>
      <c r="E126" s="242" t="s">
        <v>95</v>
      </c>
      <c r="F126" s="243" t="s">
        <v>101</v>
      </c>
      <c r="G126" s="244" t="s">
        <v>102</v>
      </c>
      <c r="H126" s="239">
        <v>2017</v>
      </c>
    </row>
    <row r="127" spans="1:8" ht="12.75">
      <c r="A127" s="238" t="s">
        <v>406</v>
      </c>
      <c r="B127" s="239" t="s">
        <v>149</v>
      </c>
      <c r="C127" s="240">
        <v>9381</v>
      </c>
      <c r="D127" s="241" t="s">
        <v>407</v>
      </c>
      <c r="E127" s="242" t="s">
        <v>95</v>
      </c>
      <c r="F127" s="243" t="s">
        <v>132</v>
      </c>
      <c r="G127" s="244" t="s">
        <v>133</v>
      </c>
      <c r="H127" s="239">
        <v>2017</v>
      </c>
    </row>
    <row r="128" spans="1:8" ht="12.75">
      <c r="A128" s="238" t="s">
        <v>408</v>
      </c>
      <c r="B128" s="239" t="s">
        <v>409</v>
      </c>
      <c r="C128" s="240">
        <v>325</v>
      </c>
      <c r="D128" s="250" t="s">
        <v>410</v>
      </c>
      <c r="E128" s="242" t="s">
        <v>95</v>
      </c>
      <c r="F128" s="249">
        <v>181</v>
      </c>
      <c r="G128" s="244" t="s">
        <v>141</v>
      </c>
      <c r="H128" s="237">
        <v>2018</v>
      </c>
    </row>
    <row r="129" spans="1:8" ht="12.75">
      <c r="A129" s="238" t="s">
        <v>411</v>
      </c>
      <c r="B129" s="239" t="s">
        <v>412</v>
      </c>
      <c r="C129" s="240">
        <v>8129</v>
      </c>
      <c r="D129" s="241" t="s">
        <v>413</v>
      </c>
      <c r="E129" s="242" t="s">
        <v>95</v>
      </c>
      <c r="F129" s="243" t="s">
        <v>203</v>
      </c>
      <c r="G129" s="244" t="s">
        <v>107</v>
      </c>
      <c r="H129" s="245">
        <v>2018</v>
      </c>
    </row>
    <row r="130" spans="1:8" ht="12.75">
      <c r="A130" s="238"/>
      <c r="B130" s="239"/>
      <c r="C130" s="240"/>
      <c r="D130" s="241" t="s">
        <v>501</v>
      </c>
      <c r="E130" s="242"/>
      <c r="F130" s="243"/>
      <c r="G130" s="244"/>
      <c r="H130" s="237"/>
    </row>
    <row r="131" spans="1:8" ht="12.75">
      <c r="A131" s="238" t="s">
        <v>414</v>
      </c>
      <c r="B131" s="239" t="s">
        <v>260</v>
      </c>
      <c r="C131" s="240">
        <v>7319</v>
      </c>
      <c r="D131" s="241" t="s">
        <v>415</v>
      </c>
      <c r="E131" s="242" t="s">
        <v>95</v>
      </c>
      <c r="F131" s="243" t="s">
        <v>101</v>
      </c>
      <c r="G131" s="244" t="s">
        <v>102</v>
      </c>
      <c r="H131" s="237">
        <v>2018</v>
      </c>
    </row>
    <row r="132" spans="1:8" ht="12.75">
      <c r="A132" s="238"/>
      <c r="B132" s="239"/>
      <c r="C132" s="240"/>
      <c r="D132" s="241" t="s">
        <v>417</v>
      </c>
      <c r="E132" s="242"/>
      <c r="F132" s="243"/>
      <c r="G132" s="244"/>
      <c r="H132" s="245"/>
    </row>
    <row r="133" spans="1:8" ht="12.75">
      <c r="A133" s="238" t="s">
        <v>352</v>
      </c>
      <c r="B133" s="245" t="s">
        <v>265</v>
      </c>
      <c r="C133" s="240">
        <v>9410</v>
      </c>
      <c r="D133" s="250" t="s">
        <v>418</v>
      </c>
      <c r="E133" s="242" t="s">
        <v>95</v>
      </c>
      <c r="F133" s="243" t="s">
        <v>101</v>
      </c>
      <c r="G133" s="244" t="s">
        <v>102</v>
      </c>
      <c r="H133" s="237">
        <v>2018</v>
      </c>
    </row>
    <row r="134" spans="1:8" ht="12.75">
      <c r="A134" s="238" t="s">
        <v>419</v>
      </c>
      <c r="B134" s="239" t="s">
        <v>420</v>
      </c>
      <c r="C134" s="240">
        <v>30</v>
      </c>
      <c r="D134" s="241" t="s">
        <v>421</v>
      </c>
      <c r="E134" s="242" t="s">
        <v>95</v>
      </c>
      <c r="F134" s="243" t="s">
        <v>96</v>
      </c>
      <c r="G134" s="244" t="s">
        <v>97</v>
      </c>
      <c r="H134" s="239">
        <v>2017</v>
      </c>
    </row>
    <row r="135" spans="1:8" ht="12.75">
      <c r="A135" s="238" t="s">
        <v>422</v>
      </c>
      <c r="B135" s="239" t="s">
        <v>344</v>
      </c>
      <c r="C135" s="240">
        <v>2778</v>
      </c>
      <c r="D135" s="241" t="s">
        <v>423</v>
      </c>
      <c r="E135" s="242" t="s">
        <v>95</v>
      </c>
      <c r="F135" s="243" t="s">
        <v>120</v>
      </c>
      <c r="G135" s="244" t="s">
        <v>121</v>
      </c>
      <c r="H135" s="237">
        <v>2018</v>
      </c>
    </row>
    <row r="136" spans="1:8" ht="12.75">
      <c r="A136" s="238"/>
      <c r="B136" s="239"/>
      <c r="C136" s="240"/>
      <c r="D136" s="241" t="s">
        <v>424</v>
      </c>
      <c r="E136" s="242"/>
      <c r="F136" s="243"/>
      <c r="G136" s="244"/>
      <c r="H136" s="245"/>
    </row>
    <row r="137" spans="1:8" ht="12.75">
      <c r="A137" s="238"/>
      <c r="B137" s="239"/>
      <c r="C137" s="240"/>
      <c r="D137" s="241" t="s">
        <v>425</v>
      </c>
      <c r="E137" s="242"/>
      <c r="F137" s="243"/>
      <c r="G137" s="244"/>
      <c r="H137" s="237"/>
    </row>
    <row r="138" spans="1:8" ht="12.75">
      <c r="A138" s="238"/>
      <c r="B138" s="239"/>
      <c r="C138" s="240"/>
      <c r="D138" s="241" t="s">
        <v>426</v>
      </c>
      <c r="E138" s="242"/>
      <c r="F138" s="243"/>
      <c r="G138" s="244"/>
      <c r="H138" s="239"/>
    </row>
    <row r="139" spans="1:8" ht="12.75">
      <c r="A139" s="238"/>
      <c r="B139" s="239"/>
      <c r="C139" s="240"/>
      <c r="D139" s="241" t="s">
        <v>502</v>
      </c>
      <c r="E139" s="242"/>
      <c r="F139" s="243"/>
      <c r="G139" s="244"/>
      <c r="H139" s="245"/>
    </row>
    <row r="140" spans="1:8" ht="12.75">
      <c r="A140" s="238"/>
      <c r="B140" s="239"/>
      <c r="C140" s="240"/>
      <c r="D140" s="241" t="s">
        <v>503</v>
      </c>
      <c r="E140" s="242"/>
      <c r="F140" s="243"/>
      <c r="G140" s="244"/>
      <c r="H140" s="245"/>
    </row>
    <row r="141" spans="1:8" ht="12.75">
      <c r="A141" s="238"/>
      <c r="B141" s="239"/>
      <c r="C141" s="240"/>
      <c r="D141" s="241" t="s">
        <v>504</v>
      </c>
      <c r="E141" s="242"/>
      <c r="F141" s="243"/>
      <c r="G141" s="244"/>
      <c r="H141" s="237"/>
    </row>
    <row r="142" spans="1:8" ht="12.75">
      <c r="A142" s="238"/>
      <c r="B142" s="239"/>
      <c r="C142" s="240"/>
      <c r="D142" s="241" t="s">
        <v>505</v>
      </c>
      <c r="E142" s="242"/>
      <c r="F142" s="243"/>
      <c r="G142" s="244"/>
      <c r="H142" s="237"/>
    </row>
    <row r="143" spans="1:8" ht="12.75">
      <c r="A143" s="238"/>
      <c r="B143" s="239"/>
      <c r="C143" s="240"/>
      <c r="D143" s="241" t="s">
        <v>506</v>
      </c>
      <c r="E143" s="242"/>
      <c r="F143" s="243"/>
      <c r="G143" s="244"/>
      <c r="H143" s="237"/>
    </row>
    <row r="144" spans="1:8" ht="12.75">
      <c r="A144" s="238"/>
      <c r="B144" s="239"/>
      <c r="C144" s="240"/>
      <c r="D144" s="241" t="s">
        <v>427</v>
      </c>
      <c r="E144" s="242"/>
      <c r="F144" s="243"/>
      <c r="G144" s="244"/>
      <c r="H144" s="237"/>
    </row>
    <row r="145" spans="1:8" ht="12.75">
      <c r="A145" s="238"/>
      <c r="B145" s="239"/>
      <c r="C145" s="240"/>
      <c r="D145" s="241" t="s">
        <v>507</v>
      </c>
      <c r="E145" s="242"/>
      <c r="F145" s="243"/>
      <c r="G145" s="244"/>
      <c r="H145" s="245"/>
    </row>
    <row r="146" spans="1:8" ht="12.75">
      <c r="A146" s="238" t="s">
        <v>428</v>
      </c>
      <c r="B146" s="239" t="s">
        <v>295</v>
      </c>
      <c r="C146" s="240">
        <v>5146</v>
      </c>
      <c r="D146" s="241" t="s">
        <v>429</v>
      </c>
      <c r="E146" s="242" t="s">
        <v>95</v>
      </c>
      <c r="F146" s="243" t="s">
        <v>225</v>
      </c>
      <c r="G146" s="244" t="s">
        <v>226</v>
      </c>
      <c r="H146" s="237">
        <v>2018</v>
      </c>
    </row>
    <row r="147" spans="1:8" ht="12.75">
      <c r="A147" s="238"/>
      <c r="B147" s="239"/>
      <c r="C147" s="240"/>
      <c r="D147" s="241" t="s">
        <v>508</v>
      </c>
      <c r="E147" s="242"/>
      <c r="F147" s="243"/>
      <c r="G147" s="244"/>
      <c r="H147" s="239"/>
    </row>
    <row r="148" spans="1:8" ht="12.75">
      <c r="A148" s="238" t="s">
        <v>430</v>
      </c>
      <c r="B148" s="239" t="s">
        <v>295</v>
      </c>
      <c r="C148" s="240">
        <v>8221</v>
      </c>
      <c r="D148" s="241" t="s">
        <v>431</v>
      </c>
      <c r="E148" s="242" t="s">
        <v>95</v>
      </c>
      <c r="F148" s="243" t="s">
        <v>101</v>
      </c>
      <c r="G148" s="244" t="s">
        <v>102</v>
      </c>
      <c r="H148" s="245">
        <v>2018</v>
      </c>
    </row>
    <row r="149" spans="1:8" ht="12.75">
      <c r="A149" s="238"/>
      <c r="B149" s="239"/>
      <c r="C149" s="240"/>
      <c r="D149" s="241" t="s">
        <v>509</v>
      </c>
      <c r="E149" s="242"/>
      <c r="F149" s="243"/>
      <c r="G149" s="244"/>
      <c r="H149" s="245"/>
    </row>
    <row r="150" spans="1:8" ht="12.75">
      <c r="A150" s="238"/>
      <c r="B150" s="239"/>
      <c r="C150" s="240"/>
      <c r="D150" s="241" t="s">
        <v>510</v>
      </c>
      <c r="E150" s="242"/>
      <c r="F150" s="243"/>
      <c r="G150" s="244"/>
      <c r="H150" s="237"/>
    </row>
    <row r="151" spans="1:8" ht="12.75">
      <c r="A151" s="238"/>
      <c r="B151" s="239"/>
      <c r="C151" s="240"/>
      <c r="D151" s="241" t="s">
        <v>511</v>
      </c>
      <c r="E151" s="242"/>
      <c r="F151" s="243"/>
      <c r="G151" s="244"/>
      <c r="H151" s="237"/>
    </row>
    <row r="152" spans="1:8" ht="12.75">
      <c r="A152" s="238"/>
      <c r="B152" s="239"/>
      <c r="C152" s="240"/>
      <c r="D152" s="241" t="s">
        <v>512</v>
      </c>
      <c r="E152" s="242"/>
      <c r="F152" s="243"/>
      <c r="G152" s="244"/>
      <c r="H152" s="237"/>
    </row>
    <row r="153" spans="1:8" ht="12.75">
      <c r="A153" s="238"/>
      <c r="B153" s="239"/>
      <c r="C153" s="240"/>
      <c r="D153" s="241" t="s">
        <v>513</v>
      </c>
      <c r="E153" s="242"/>
      <c r="F153" s="243"/>
      <c r="G153" s="244"/>
      <c r="H153" s="237"/>
    </row>
    <row r="154" spans="1:8" ht="12.75">
      <c r="A154" s="238"/>
      <c r="B154" s="239"/>
      <c r="C154" s="240"/>
      <c r="D154" s="241" t="s">
        <v>514</v>
      </c>
      <c r="E154" s="242"/>
      <c r="F154" s="243"/>
      <c r="G154" s="244"/>
      <c r="H154" s="245"/>
    </row>
    <row r="155" spans="1:8" ht="12.75">
      <c r="A155" s="238" t="s">
        <v>432</v>
      </c>
      <c r="B155" s="239" t="s">
        <v>433</v>
      </c>
      <c r="C155" s="240">
        <v>2366</v>
      </c>
      <c r="D155" s="241" t="s">
        <v>434</v>
      </c>
      <c r="E155" s="242" t="s">
        <v>95</v>
      </c>
      <c r="F155" s="243" t="s">
        <v>402</v>
      </c>
      <c r="G155" s="244" t="s">
        <v>403</v>
      </c>
      <c r="H155" s="237">
        <v>2018</v>
      </c>
    </row>
    <row r="156" spans="1:8" ht="12.75">
      <c r="A156" s="238"/>
      <c r="B156" s="239"/>
      <c r="C156" s="240"/>
      <c r="D156" s="241" t="s">
        <v>515</v>
      </c>
      <c r="E156" s="242"/>
      <c r="F156" s="243"/>
      <c r="G156" s="244"/>
      <c r="H156" s="237"/>
    </row>
    <row r="157" spans="1:8" ht="12.75">
      <c r="A157" s="238" t="s">
        <v>435</v>
      </c>
      <c r="B157" s="239" t="s">
        <v>223</v>
      </c>
      <c r="C157" s="240">
        <v>1316</v>
      </c>
      <c r="D157" s="241" t="s">
        <v>436</v>
      </c>
      <c r="E157" s="242" t="s">
        <v>95</v>
      </c>
      <c r="F157" s="243" t="s">
        <v>402</v>
      </c>
      <c r="G157" s="244" t="s">
        <v>403</v>
      </c>
      <c r="H157" s="237">
        <v>2018</v>
      </c>
    </row>
    <row r="158" spans="1:8" ht="12.75">
      <c r="A158" s="238"/>
      <c r="B158" s="239"/>
      <c r="C158" s="240"/>
      <c r="D158" s="241" t="s">
        <v>516</v>
      </c>
      <c r="E158" s="242"/>
      <c r="F158" s="243"/>
      <c r="G158" s="244"/>
      <c r="H158" s="237"/>
    </row>
    <row r="159" spans="1:8" ht="12.75">
      <c r="A159" s="238" t="s">
        <v>437</v>
      </c>
      <c r="B159" s="239" t="s">
        <v>400</v>
      </c>
      <c r="C159" s="240">
        <v>8765</v>
      </c>
      <c r="D159" s="241" t="s">
        <v>438</v>
      </c>
      <c r="E159" s="242" t="s">
        <v>95</v>
      </c>
      <c r="F159" s="243" t="s">
        <v>111</v>
      </c>
      <c r="G159" s="244" t="s">
        <v>112</v>
      </c>
      <c r="H159" s="245">
        <v>2018</v>
      </c>
    </row>
    <row r="160" spans="1:8" ht="12.75">
      <c r="A160" s="238"/>
      <c r="B160" s="239"/>
      <c r="C160" s="240"/>
      <c r="D160" s="241" t="s">
        <v>517</v>
      </c>
      <c r="E160" s="242"/>
      <c r="F160" s="243"/>
      <c r="G160" s="244"/>
      <c r="H160" s="237"/>
    </row>
    <row r="161" spans="1:8" ht="12.75">
      <c r="A161" s="238" t="s">
        <v>439</v>
      </c>
      <c r="B161" s="239" t="s">
        <v>440</v>
      </c>
      <c r="C161" s="240">
        <v>8767</v>
      </c>
      <c r="D161" s="241" t="s">
        <v>441</v>
      </c>
      <c r="E161" s="242" t="s">
        <v>95</v>
      </c>
      <c r="F161" s="243" t="s">
        <v>111</v>
      </c>
      <c r="G161" s="244" t="s">
        <v>112</v>
      </c>
      <c r="H161" s="237">
        <v>2018</v>
      </c>
    </row>
    <row r="162" spans="1:8" ht="12.75">
      <c r="A162" s="238" t="s">
        <v>442</v>
      </c>
      <c r="B162" s="239" t="s">
        <v>200</v>
      </c>
      <c r="C162" s="240">
        <v>1378</v>
      </c>
      <c r="D162" s="241" t="s">
        <v>443</v>
      </c>
      <c r="E162" s="242" t="s">
        <v>95</v>
      </c>
      <c r="F162" s="243" t="s">
        <v>132</v>
      </c>
      <c r="G162" s="244" t="s">
        <v>133</v>
      </c>
      <c r="H162" s="245">
        <v>2016</v>
      </c>
    </row>
    <row r="163" spans="1:8" ht="12.75">
      <c r="A163" s="238"/>
      <c r="B163" s="239"/>
      <c r="C163" s="240"/>
      <c r="D163" s="241" t="s">
        <v>518</v>
      </c>
      <c r="E163" s="242"/>
      <c r="F163" s="243"/>
      <c r="G163" s="244"/>
      <c r="H163" s="237"/>
    </row>
    <row r="164" spans="1:8" ht="12.75">
      <c r="A164" s="251"/>
      <c r="B164" s="239"/>
      <c r="C164" s="264"/>
      <c r="D164" s="241" t="s">
        <v>444</v>
      </c>
      <c r="E164" s="242"/>
      <c r="F164" s="243"/>
      <c r="G164" s="244"/>
      <c r="H164" s="245"/>
    </row>
    <row r="165" spans="1:8" ht="12.75">
      <c r="A165" s="251" t="s">
        <v>445</v>
      </c>
      <c r="B165" s="239" t="s">
        <v>446</v>
      </c>
      <c r="C165" s="264">
        <v>9118</v>
      </c>
      <c r="D165" s="241" t="s">
        <v>447</v>
      </c>
      <c r="E165" s="242" t="s">
        <v>95</v>
      </c>
      <c r="F165" s="243" t="s">
        <v>111</v>
      </c>
      <c r="G165" s="244" t="s">
        <v>112</v>
      </c>
      <c r="H165" s="245">
        <v>2016</v>
      </c>
    </row>
    <row r="166" spans="1:8" ht="12.75">
      <c r="A166" s="238"/>
      <c r="B166" s="239"/>
      <c r="C166" s="240"/>
      <c r="D166" s="241" t="s">
        <v>449</v>
      </c>
      <c r="E166" s="242"/>
      <c r="F166" s="243"/>
      <c r="G166" s="244"/>
      <c r="H166" s="237"/>
    </row>
    <row r="167" spans="1:8" ht="12.75">
      <c r="A167" s="238"/>
      <c r="B167" s="239"/>
      <c r="C167" s="240"/>
      <c r="D167" s="241" t="s">
        <v>450</v>
      </c>
      <c r="E167" s="242"/>
      <c r="F167" s="243"/>
      <c r="G167" s="244"/>
      <c r="H167" s="245"/>
    </row>
    <row r="168" spans="1:8" ht="12.75">
      <c r="A168" s="238"/>
      <c r="B168" s="239"/>
      <c r="C168" s="240"/>
      <c r="D168" s="241" t="s">
        <v>519</v>
      </c>
      <c r="E168" s="242"/>
      <c r="F168" s="243"/>
      <c r="G168" s="244"/>
      <c r="H168" s="245"/>
    </row>
    <row r="169" spans="1:8" ht="12.75">
      <c r="A169" s="238"/>
      <c r="B169" s="239"/>
      <c r="C169" s="240"/>
      <c r="D169" s="241" t="s">
        <v>520</v>
      </c>
      <c r="E169" s="242"/>
      <c r="F169" s="243"/>
      <c r="G169" s="244"/>
      <c r="H169" s="237"/>
    </row>
    <row r="170" spans="1:8" ht="12.75">
      <c r="A170" s="238"/>
      <c r="B170" s="239"/>
      <c r="C170" s="240"/>
      <c r="D170" s="241" t="s">
        <v>521</v>
      </c>
      <c r="E170" s="242"/>
      <c r="F170" s="243"/>
      <c r="G170" s="244"/>
      <c r="H170" s="239"/>
    </row>
    <row r="171" spans="1:8" ht="12.75">
      <c r="A171" s="238"/>
      <c r="B171" s="239"/>
      <c r="C171" s="240"/>
      <c r="D171" s="241" t="s">
        <v>522</v>
      </c>
      <c r="E171" s="242"/>
      <c r="F171" s="243"/>
      <c r="G171" s="244"/>
      <c r="H171" s="239"/>
    </row>
    <row r="172" spans="1:8" ht="12.75">
      <c r="A172" s="238"/>
      <c r="B172" s="239"/>
      <c r="C172" s="240"/>
      <c r="D172" s="241" t="s">
        <v>523</v>
      </c>
      <c r="E172" s="242"/>
      <c r="F172" s="243"/>
      <c r="G172" s="244"/>
      <c r="H172" s="245"/>
    </row>
    <row r="173" spans="1:8" ht="12.75">
      <c r="A173" s="238"/>
      <c r="B173" s="239"/>
      <c r="C173" s="240"/>
      <c r="D173" s="241" t="s">
        <v>524</v>
      </c>
      <c r="E173" s="242"/>
      <c r="F173" s="243"/>
      <c r="G173" s="244"/>
      <c r="H173" s="237"/>
    </row>
    <row r="174" spans="1:8" ht="12.75">
      <c r="A174" s="238" t="s">
        <v>416</v>
      </c>
      <c r="B174" s="239" t="s">
        <v>278</v>
      </c>
      <c r="C174" s="240">
        <v>9056</v>
      </c>
      <c r="D174" s="241" t="s">
        <v>451</v>
      </c>
      <c r="E174" s="242" t="s">
        <v>95</v>
      </c>
      <c r="F174" s="243" t="s">
        <v>402</v>
      </c>
      <c r="G174" s="244" t="s">
        <v>403</v>
      </c>
      <c r="H174" s="245">
        <v>2018</v>
      </c>
    </row>
    <row r="175" spans="1:8" ht="12.75">
      <c r="A175" s="238"/>
      <c r="B175" s="239"/>
      <c r="C175" s="240"/>
      <c r="D175" s="241" t="s">
        <v>525</v>
      </c>
      <c r="E175" s="242"/>
      <c r="F175" s="243"/>
      <c r="G175" s="244"/>
      <c r="H175" s="245"/>
    </row>
    <row r="176" spans="1:8" ht="12.75">
      <c r="A176" s="238" t="s">
        <v>452</v>
      </c>
      <c r="B176" s="239" t="s">
        <v>400</v>
      </c>
      <c r="C176" s="240">
        <v>328</v>
      </c>
      <c r="D176" s="241" t="s">
        <v>453</v>
      </c>
      <c r="E176" s="242" t="s">
        <v>95</v>
      </c>
      <c r="F176" s="243" t="s">
        <v>151</v>
      </c>
      <c r="G176" s="244" t="s">
        <v>458</v>
      </c>
      <c r="H176" s="237">
        <v>2018</v>
      </c>
    </row>
    <row r="177" spans="1:8" ht="12.75">
      <c r="A177" s="238"/>
      <c r="B177" s="239"/>
      <c r="C177" s="240"/>
      <c r="D177" s="241" t="s">
        <v>526</v>
      </c>
      <c r="E177" s="242"/>
      <c r="F177" s="243"/>
      <c r="G177" s="244"/>
      <c r="H177" s="239"/>
    </row>
    <row r="178" spans="1:8" ht="12.75">
      <c r="A178" s="238"/>
      <c r="B178" s="239"/>
      <c r="C178" s="240"/>
      <c r="D178" s="241" t="s">
        <v>527</v>
      </c>
      <c r="E178" s="242"/>
      <c r="F178" s="243"/>
      <c r="G178" s="244"/>
      <c r="H178" s="239"/>
    </row>
    <row r="179" spans="1:8" ht="12.75">
      <c r="A179" s="238"/>
      <c r="B179" s="239"/>
      <c r="C179" s="240"/>
      <c r="D179" s="241" t="s">
        <v>528</v>
      </c>
      <c r="E179" s="242"/>
      <c r="F179" s="243"/>
      <c r="G179" s="244"/>
      <c r="H179" s="245"/>
    </row>
    <row r="180" spans="1:8" ht="12.75">
      <c r="A180" s="238"/>
      <c r="B180" s="239"/>
      <c r="C180" s="240"/>
      <c r="D180" s="241" t="s">
        <v>529</v>
      </c>
      <c r="E180" s="242"/>
      <c r="F180" s="243"/>
      <c r="G180" s="244"/>
      <c r="H180" s="237"/>
    </row>
    <row r="181" spans="1:8" ht="12.75">
      <c r="A181" s="238"/>
      <c r="B181" s="239"/>
      <c r="C181" s="240"/>
      <c r="D181" s="241" t="s">
        <v>530</v>
      </c>
      <c r="E181" s="242"/>
      <c r="F181" s="243"/>
      <c r="G181" s="244"/>
      <c r="H181" s="245"/>
    </row>
    <row r="182" spans="1:8" ht="12.75">
      <c r="A182" s="238"/>
      <c r="B182" s="239"/>
      <c r="C182" s="240"/>
      <c r="D182" s="241" t="s">
        <v>531</v>
      </c>
      <c r="E182" s="242"/>
      <c r="F182" s="243"/>
      <c r="G182" s="244"/>
      <c r="H182" s="245"/>
    </row>
    <row r="183" spans="1:8" ht="12.75">
      <c r="A183" s="238"/>
      <c r="B183" s="239"/>
      <c r="C183" s="240"/>
      <c r="D183" s="241" t="s">
        <v>532</v>
      </c>
      <c r="E183" s="242"/>
      <c r="F183" s="243"/>
      <c r="G183" s="244"/>
      <c r="H183" s="245"/>
    </row>
    <row r="184" spans="1:8" ht="12.75">
      <c r="A184" s="238"/>
      <c r="B184" s="239"/>
      <c r="C184" s="240"/>
      <c r="D184" s="241" t="s">
        <v>533</v>
      </c>
      <c r="E184" s="242"/>
      <c r="F184" s="243"/>
      <c r="G184" s="244"/>
      <c r="H184" s="245"/>
    </row>
    <row r="185" spans="1:8" ht="12.75">
      <c r="A185" s="238"/>
      <c r="B185" s="239"/>
      <c r="C185" s="240"/>
      <c r="D185" s="241" t="s">
        <v>534</v>
      </c>
      <c r="E185" s="242"/>
      <c r="F185" s="243"/>
      <c r="G185" s="244"/>
      <c r="H185" s="245"/>
    </row>
    <row r="186" spans="1:8" ht="12.75">
      <c r="A186" s="238"/>
      <c r="B186" s="239"/>
      <c r="C186" s="240"/>
      <c r="D186" s="241" t="s">
        <v>535</v>
      </c>
      <c r="E186" s="242"/>
      <c r="F186" s="243"/>
      <c r="G186" s="244"/>
      <c r="H186" s="24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Compte-rendu de compétition</dc:title>
  <dc:subject>MRC-0</dc:subject>
  <dc:creator>Robert DEMANGEON</dc:creator>
  <cp:keywords/>
  <dc:description/>
  <cp:lastModifiedBy>Robert DEMANGEON</cp:lastModifiedBy>
  <cp:lastPrinted>2016-03-11T17:37:56Z</cp:lastPrinted>
  <dcterms:created xsi:type="dcterms:W3CDTF">2009-09-27T08:16:58Z</dcterms:created>
  <dcterms:modified xsi:type="dcterms:W3CDTF">2021-04-12T15:02:51Z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