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585" windowWidth="16380" windowHeight="8190" activeTab="0"/>
  </bookViews>
  <sheets>
    <sheet name="Compte-rendu" sheetId="1" r:id="rId1"/>
    <sheet name="Fiche résultats" sheetId="2" r:id="rId2"/>
    <sheet name="Résultats classés" sheetId="3" r:id="rId3"/>
    <sheet name="Résultats classés (2)" sheetId="4" r:id="rId4"/>
    <sheet name="Résultats classés (3)" sheetId="5" r:id="rId5"/>
    <sheet name="Immatriculation" sheetId="6" r:id="rId6"/>
  </sheets>
  <definedNames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_xlnm.Print_Area_2" localSheetId="2">#REF!</definedName>
    <definedName name="__xlnm.Print_Area_2" localSheetId="3">#REF!</definedName>
    <definedName name="__xlnm.Print_Area_2" localSheetId="4">#REF!</definedName>
    <definedName name="__xlnm.Print_Area_2">#REF!</definedName>
    <definedName name="__xlnm.Print_Area_5" localSheetId="2">#REF!</definedName>
    <definedName name="__xlnm.Print_Area_5" localSheetId="3">#REF!</definedName>
    <definedName name="__xlnm.Print_Area_5" localSheetId="4">#REF!</definedName>
    <definedName name="__xlnm.Print_Area_5">#REF!</definedName>
    <definedName name="_xlnm._FilterDatabase" localSheetId="5" hidden="1">'Immatriculation'!$A$1:$H$1</definedName>
    <definedName name="Debut">"#REF!"</definedName>
    <definedName name="Debut_1">"#REF!"</definedName>
    <definedName name="Excel_BuiltIn_Print_Area_1_1" localSheetId="2">#REF!</definedName>
    <definedName name="Excel_BuiltIn_Print_Area_1_1" localSheetId="3">#REF!</definedName>
    <definedName name="Excel_BuiltIn_Print_Area_1_1" localSheetId="4">#REF!</definedName>
    <definedName name="Excel_BuiltIn_Print_Area_1_1">#REF!</definedName>
    <definedName name="Excel_BuiltIn_Print_Area_8_1">"#REF!"</definedName>
    <definedName name="Excel_BuiltIn_Print_Area_8_1_1">"#REF!"</definedName>
    <definedName name="_xlnm.Print_Titles" localSheetId="1">'Fiche résultats'!$1:$4</definedName>
    <definedName name="_xlnm.Print_Titles" localSheetId="5">'Immatriculation'!$1:$1</definedName>
    <definedName name="In_manche">"#REF!"</definedName>
    <definedName name="In_manche_1">"#REF!"</definedName>
    <definedName name="In_serie">"#REF!"</definedName>
    <definedName name="In_serie_1">"#REF!"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>#REF!</definedName>
    <definedName name="_xlnm.Print_Area" localSheetId="0">'Compte-rendu'!$A$1:$P$52</definedName>
    <definedName name="_xlnm.Print_Area" localSheetId="1">'Fiche résultats'!$A$1:$V$101</definedName>
    <definedName name="_xlnm.Print_Area" localSheetId="5">'Immatriculation'!$A$1:$H$186</definedName>
    <definedName name="_xlnm.Print_Area" localSheetId="2">'Résultats classés'!$A$1:$V$40</definedName>
    <definedName name="_xlnm.Print_Area" localSheetId="3">'Résultats classés (2)'!$A$1:$V$40</definedName>
    <definedName name="_xlnm.Print_Area" localSheetId="4">'Résultats classés (3)'!$A$1:$V$40</definedName>
  </definedNames>
  <calcPr fullCalcOnLoad="1"/>
</workbook>
</file>

<file path=xl/sharedStrings.xml><?xml version="1.0" encoding="utf-8"?>
<sst xmlns="http://schemas.openxmlformats.org/spreadsheetml/2006/main" count="1075" uniqueCount="533">
  <si>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</si>
  <si>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</si>
  <si>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</si>
  <si>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</si>
  <si>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</si>
  <si>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</si>
  <si>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</si>
  <si>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</si>
  <si>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</si>
  <si>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</si>
  <si>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</si>
  <si>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</si>
  <si>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</si>
  <si>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</si>
  <si>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</si>
  <si>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</si>
  <si>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</si>
  <si>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</si>
  <si>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</si>
  <si>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</si>
  <si>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</si>
  <si>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Juges stagiaires</t>
  </si>
  <si>
    <t>Total</t>
  </si>
  <si>
    <t xml:space="preserve">NOMBRE DE CONCURRENTS </t>
  </si>
  <si>
    <t>International</t>
  </si>
  <si>
    <t>SIGNATURE DU JUGE</t>
  </si>
  <si>
    <t>Trophées de France</t>
  </si>
  <si>
    <t>CLASSES RECONNUES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</si>
  <si>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</si>
  <si>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</si>
  <si>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</si>
  <si>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</si>
  <si>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</si>
  <si>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</si>
  <si>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</si>
  <si>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REFERENCES CIRCUIT &amp; BASSIN</t>
  </si>
  <si>
    <t>Fonction</t>
  </si>
  <si>
    <t>CATEGORIE</t>
  </si>
  <si>
    <t>MQ 1</t>
  </si>
  <si>
    <t>MQ2</t>
  </si>
  <si>
    <t>1/8 F.</t>
  </si>
  <si>
    <t>1/4 F.</t>
  </si>
  <si>
    <t>1/2 F.</t>
  </si>
  <si>
    <t>Finale</t>
  </si>
  <si>
    <t>CLT</t>
  </si>
  <si>
    <t>Points</t>
  </si>
  <si>
    <t>N°</t>
  </si>
  <si>
    <t>NOMS</t>
  </si>
  <si>
    <t>Prénoms</t>
  </si>
  <si>
    <t>Licence N°</t>
  </si>
  <si>
    <t>N° MRC</t>
  </si>
  <si>
    <t>Tours</t>
  </si>
  <si>
    <t>Temps</t>
  </si>
  <si>
    <t>final</t>
  </si>
  <si>
    <t>T.F</t>
  </si>
  <si>
    <t>NOMBRE DE CONCURRENTS:</t>
  </si>
  <si>
    <t xml:space="preserve">   Longueur</t>
  </si>
  <si>
    <t xml:space="preserve">   Longueur circuit</t>
  </si>
  <si>
    <t xml:space="preserve">   Largueur </t>
  </si>
  <si>
    <t xml:space="preserve">   Largeur circuit</t>
  </si>
  <si>
    <t>130 m Minimum</t>
  </si>
  <si>
    <t>100 m</t>
  </si>
  <si>
    <t>80 m</t>
  </si>
  <si>
    <t>50 m</t>
  </si>
  <si>
    <t>Coupe de France</t>
  </si>
  <si>
    <t>J/S</t>
  </si>
  <si>
    <t>DESIGNATION DE LA COMPETITION</t>
  </si>
  <si>
    <t>Lieu d'évolution</t>
  </si>
  <si>
    <t>Type de compétition</t>
  </si>
  <si>
    <t>Ligne cachée</t>
  </si>
  <si>
    <t>Colonnes cachées</t>
  </si>
  <si>
    <t>CLE</t>
  </si>
  <si>
    <t>EQUIV</t>
  </si>
  <si>
    <t>RANG</t>
  </si>
  <si>
    <t>BAYNAUD</t>
  </si>
  <si>
    <t>Didier</t>
  </si>
  <si>
    <t>Maxime</t>
  </si>
  <si>
    <t>F009</t>
  </si>
  <si>
    <t>DE PRADA</t>
  </si>
  <si>
    <t>Bruno</t>
  </si>
  <si>
    <t>F114</t>
  </si>
  <si>
    <t>DUBUSSE</t>
  </si>
  <si>
    <t>Jean</t>
  </si>
  <si>
    <t>F054</t>
  </si>
  <si>
    <t>VERGEZ</t>
  </si>
  <si>
    <t>Alain</t>
  </si>
  <si>
    <t>F017</t>
  </si>
  <si>
    <t>BLAYER</t>
  </si>
  <si>
    <t>F029</t>
  </si>
  <si>
    <t>ROSE</t>
  </si>
  <si>
    <t>Xavier</t>
  </si>
  <si>
    <t>F072</t>
  </si>
  <si>
    <t>LOUVET</t>
  </si>
  <si>
    <t>Frédéric</t>
  </si>
  <si>
    <t>BOUSSEAU</t>
  </si>
  <si>
    <t>Cédric</t>
  </si>
  <si>
    <t>F059</t>
  </si>
  <si>
    <t>LABROT</t>
  </si>
  <si>
    <t>F041</t>
  </si>
  <si>
    <t>VIVES</t>
  </si>
  <si>
    <t>F115</t>
  </si>
  <si>
    <t>DENJEAN</t>
  </si>
  <si>
    <t>Cyril</t>
  </si>
  <si>
    <t>F073</t>
  </si>
  <si>
    <t>Bernard</t>
  </si>
  <si>
    <t>MQ3</t>
  </si>
  <si>
    <t>BATTE</t>
  </si>
  <si>
    <t>Mathieu</t>
  </si>
  <si>
    <t>COSTA</t>
  </si>
  <si>
    <t>Erich</t>
  </si>
  <si>
    <t>MOLINA</t>
  </si>
  <si>
    <t>PEYSSY</t>
  </si>
  <si>
    <t>LAPOUGE</t>
  </si>
  <si>
    <t>CHAUVEAUX</t>
  </si>
  <si>
    <t>Patrice</t>
  </si>
  <si>
    <t>CORBE</t>
  </si>
  <si>
    <t>Thierry</t>
  </si>
  <si>
    <t>TISSERANT</t>
  </si>
  <si>
    <t>DELAUNAY</t>
  </si>
  <si>
    <t>Olivier</t>
  </si>
  <si>
    <t>HUET</t>
  </si>
  <si>
    <t>Isabelle</t>
  </si>
  <si>
    <t>MARZOUCOS</t>
  </si>
  <si>
    <t>Laurent</t>
  </si>
  <si>
    <t>MARION</t>
  </si>
  <si>
    <t>Philippe</t>
  </si>
  <si>
    <t>FOURCADE</t>
  </si>
  <si>
    <t>GALLI</t>
  </si>
  <si>
    <t>Gilbert</t>
  </si>
  <si>
    <t>MULOT</t>
  </si>
  <si>
    <t>Romuald</t>
  </si>
  <si>
    <t>CARRIER</t>
  </si>
  <si>
    <t>Simon</t>
  </si>
  <si>
    <t>Dominique</t>
  </si>
  <si>
    <t>GAYOUT</t>
  </si>
  <si>
    <t>CHANON</t>
  </si>
  <si>
    <t>VAIRE</t>
  </si>
  <si>
    <t>F028</t>
  </si>
  <si>
    <t>F003</t>
  </si>
  <si>
    <t>F002</t>
  </si>
  <si>
    <t>F031</t>
  </si>
  <si>
    <t>F091</t>
  </si>
  <si>
    <t>F118</t>
  </si>
  <si>
    <t>F068</t>
  </si>
  <si>
    <t>F088</t>
  </si>
  <si>
    <t>F133</t>
  </si>
  <si>
    <t>F021</t>
  </si>
  <si>
    <t>F168</t>
  </si>
  <si>
    <t>F120</t>
  </si>
  <si>
    <t>F102</t>
  </si>
  <si>
    <t>F032</t>
  </si>
  <si>
    <t>F131</t>
  </si>
  <si>
    <t>F084</t>
  </si>
  <si>
    <t>F135</t>
  </si>
  <si>
    <t>F169</t>
  </si>
  <si>
    <t>F159</t>
  </si>
  <si>
    <t>F039</t>
  </si>
  <si>
    <t>Nom</t>
  </si>
  <si>
    <t>Prénom</t>
  </si>
  <si>
    <t>N° LICENCE</t>
  </si>
  <si>
    <t>N° FSR</t>
  </si>
  <si>
    <t>LICENCE</t>
  </si>
  <si>
    <t>N° CLUB</t>
  </si>
  <si>
    <t>CLUB</t>
  </si>
  <si>
    <t>Derniere participation à un concours</t>
  </si>
  <si>
    <t>F001</t>
  </si>
  <si>
    <t>Compét</t>
  </si>
  <si>
    <t>132</t>
  </si>
  <si>
    <t>ESPADONS CHARENTAIS</t>
  </si>
  <si>
    <t>325</t>
  </si>
  <si>
    <t>M R NANTERRE</t>
  </si>
  <si>
    <t>YVES</t>
  </si>
  <si>
    <t>Jean Michel</t>
  </si>
  <si>
    <t>F004</t>
  </si>
  <si>
    <t>Juge</t>
  </si>
  <si>
    <t>RENNES MODEL NAVAL</t>
  </si>
  <si>
    <t>CARDINALE</t>
  </si>
  <si>
    <t>Arnaud</t>
  </si>
  <si>
    <t>F005</t>
  </si>
  <si>
    <t>027</t>
  </si>
  <si>
    <t>MODELES CLUB MONTIGNY LES METZ</t>
  </si>
  <si>
    <t>Edouard</t>
  </si>
  <si>
    <t>F006</t>
  </si>
  <si>
    <t>Yvan</t>
  </si>
  <si>
    <t>F007</t>
  </si>
  <si>
    <t>WEIGEL</t>
  </si>
  <si>
    <t>Romain</t>
  </si>
  <si>
    <t>F008</t>
  </si>
  <si>
    <t>109</t>
  </si>
  <si>
    <t>ASS.MULHOUSIENNE</t>
  </si>
  <si>
    <t>CHADEFAUD</t>
  </si>
  <si>
    <t>098</t>
  </si>
  <si>
    <t>MYC AQUITAINE</t>
  </si>
  <si>
    <t>Eric</t>
  </si>
  <si>
    <t>F010</t>
  </si>
  <si>
    <t>VIDEMONT</t>
  </si>
  <si>
    <t>F011</t>
  </si>
  <si>
    <t>BONIFAY</t>
  </si>
  <si>
    <t>Mathéo</t>
  </si>
  <si>
    <t>F012</t>
  </si>
  <si>
    <t>LEBON</t>
  </si>
  <si>
    <t>Matthys</t>
  </si>
  <si>
    <t>F013</t>
  </si>
  <si>
    <t>F014</t>
  </si>
  <si>
    <t>MODEL CLUB NAUTIC BEAUJOLAIS</t>
  </si>
  <si>
    <t>LUTTRINGER</t>
  </si>
  <si>
    <t>Gérard</t>
  </si>
  <si>
    <t>F015</t>
  </si>
  <si>
    <t>Jean Pierre</t>
  </si>
  <si>
    <t>F016</t>
  </si>
  <si>
    <t>019</t>
  </si>
  <si>
    <t>PERROT</t>
  </si>
  <si>
    <t>F018</t>
  </si>
  <si>
    <t>086</t>
  </si>
  <si>
    <t>MODEL CLUB DE BEAUVAISIS</t>
  </si>
  <si>
    <t>Sarah</t>
  </si>
  <si>
    <t>F020</t>
  </si>
  <si>
    <t>Jean Paul</t>
  </si>
  <si>
    <t>BITTNER</t>
  </si>
  <si>
    <t>Peter</t>
  </si>
  <si>
    <t>F022</t>
  </si>
  <si>
    <t>BRUN</t>
  </si>
  <si>
    <t>Gerard</t>
  </si>
  <si>
    <t>F023</t>
  </si>
  <si>
    <t>MENINI</t>
  </si>
  <si>
    <t>F024</t>
  </si>
  <si>
    <t xml:space="preserve">CHANON </t>
  </si>
  <si>
    <t>F026</t>
  </si>
  <si>
    <t>106</t>
  </si>
  <si>
    <t>MINIFLOTTE 44</t>
  </si>
  <si>
    <t>Gerald</t>
  </si>
  <si>
    <t>F027</t>
  </si>
  <si>
    <t>F030</t>
  </si>
  <si>
    <t>Jean.Luc</t>
  </si>
  <si>
    <t>F033</t>
  </si>
  <si>
    <t>DELOURME</t>
  </si>
  <si>
    <t>F034</t>
  </si>
  <si>
    <t>190</t>
  </si>
  <si>
    <t>Patrick</t>
  </si>
  <si>
    <t>F035</t>
  </si>
  <si>
    <t>SPILLER</t>
  </si>
  <si>
    <t>Rainer</t>
  </si>
  <si>
    <t>F036</t>
  </si>
  <si>
    <t>F037</t>
  </si>
  <si>
    <t>F038</t>
  </si>
  <si>
    <t>Jeremy</t>
  </si>
  <si>
    <t>Sebastien</t>
  </si>
  <si>
    <t>F040</t>
  </si>
  <si>
    <t>VILLANUEVA</t>
  </si>
  <si>
    <t>Damien</t>
  </si>
  <si>
    <t>F042</t>
  </si>
  <si>
    <t>GRANGIER</t>
  </si>
  <si>
    <t>F043</t>
  </si>
  <si>
    <t>294</t>
  </si>
  <si>
    <t>AQUA MODEL'13 MARIGNANE</t>
  </si>
  <si>
    <t>BOLF</t>
  </si>
  <si>
    <t>Michel</t>
  </si>
  <si>
    <t>F045</t>
  </si>
  <si>
    <t>Christian</t>
  </si>
  <si>
    <t>F046</t>
  </si>
  <si>
    <t>337</t>
  </si>
  <si>
    <t>COUCOU CLUB</t>
  </si>
  <si>
    <t>F047</t>
  </si>
  <si>
    <t>CHAUMET</t>
  </si>
  <si>
    <t>F048</t>
  </si>
  <si>
    <t>F049</t>
  </si>
  <si>
    <t xml:space="preserve">LECACHEUR  </t>
  </si>
  <si>
    <t>F050</t>
  </si>
  <si>
    <t>F051</t>
  </si>
  <si>
    <t>F052</t>
  </si>
  <si>
    <t>OVALE 18</t>
  </si>
  <si>
    <t>BOUIN</t>
  </si>
  <si>
    <t>Mickael</t>
  </si>
  <si>
    <t>F053</t>
  </si>
  <si>
    <t>KELLER</t>
  </si>
  <si>
    <t>F055</t>
  </si>
  <si>
    <t>KVITA</t>
  </si>
  <si>
    <t>F056</t>
  </si>
  <si>
    <t>F057</t>
  </si>
  <si>
    <t>F058</t>
  </si>
  <si>
    <t>Cedric</t>
  </si>
  <si>
    <t>F060</t>
  </si>
  <si>
    <t xml:space="preserve">DUBUSSE </t>
  </si>
  <si>
    <t>Chloé</t>
  </si>
  <si>
    <t>F061</t>
  </si>
  <si>
    <t>F062</t>
  </si>
  <si>
    <t>F063</t>
  </si>
  <si>
    <t>Petr</t>
  </si>
  <si>
    <t>F064</t>
  </si>
  <si>
    <t>CHABROL</t>
  </si>
  <si>
    <t>F065</t>
  </si>
  <si>
    <t>F066</t>
  </si>
  <si>
    <t>F067</t>
  </si>
  <si>
    <t>PAISSE</t>
  </si>
  <si>
    <t>Henry</t>
  </si>
  <si>
    <t>F069</t>
  </si>
  <si>
    <t>VERCELLINO</t>
  </si>
  <si>
    <t>F070</t>
  </si>
  <si>
    <t>LANZA</t>
  </si>
  <si>
    <t>F071</t>
  </si>
  <si>
    <t>RÖDER</t>
  </si>
  <si>
    <t>Michael</t>
  </si>
  <si>
    <t>F074</t>
  </si>
  <si>
    <t>PENEAU</t>
  </si>
  <si>
    <t>F075</t>
  </si>
  <si>
    <t>MARZOLF</t>
  </si>
  <si>
    <t>F076</t>
  </si>
  <si>
    <t>F077</t>
  </si>
  <si>
    <t>GRANDVOINET</t>
  </si>
  <si>
    <t>F078</t>
  </si>
  <si>
    <t>Pascal</t>
  </si>
  <si>
    <t>F079</t>
  </si>
  <si>
    <t>Compet</t>
  </si>
  <si>
    <t>Maxence</t>
  </si>
  <si>
    <t>F080</t>
  </si>
  <si>
    <t>BONIN</t>
  </si>
  <si>
    <t>Yannis</t>
  </si>
  <si>
    <t>F081</t>
  </si>
  <si>
    <t>Arthur</t>
  </si>
  <si>
    <t>F082</t>
  </si>
  <si>
    <t>SALGUERO</t>
  </si>
  <si>
    <t>F083</t>
  </si>
  <si>
    <t>OGER</t>
  </si>
  <si>
    <t>Alexis</t>
  </si>
  <si>
    <t>F085</t>
  </si>
  <si>
    <t>F086</t>
  </si>
  <si>
    <t>DESTERNES</t>
  </si>
  <si>
    <t>Jerôme</t>
  </si>
  <si>
    <t>F087</t>
  </si>
  <si>
    <t>F089</t>
  </si>
  <si>
    <t>AUBREE</t>
  </si>
  <si>
    <t>Stéphane</t>
  </si>
  <si>
    <t>F090</t>
  </si>
  <si>
    <t>Herve</t>
  </si>
  <si>
    <t>LAMOUR</t>
  </si>
  <si>
    <t>Marc</t>
  </si>
  <si>
    <t>F092</t>
  </si>
  <si>
    <t>F093</t>
  </si>
  <si>
    <t>Denis</t>
  </si>
  <si>
    <t>F094</t>
  </si>
  <si>
    <t>F095</t>
  </si>
  <si>
    <t>RIOULT</t>
  </si>
  <si>
    <t>F096</t>
  </si>
  <si>
    <t>F097</t>
  </si>
  <si>
    <t>007</t>
  </si>
  <si>
    <t>MARINE MODELE CLUB LORRAINE</t>
  </si>
  <si>
    <t>F098</t>
  </si>
  <si>
    <t>F099</t>
  </si>
  <si>
    <t>Claude</t>
  </si>
  <si>
    <t>F100</t>
  </si>
  <si>
    <t>F101</t>
  </si>
  <si>
    <t>F103</t>
  </si>
  <si>
    <t>F104</t>
  </si>
  <si>
    <t>GUYOT</t>
  </si>
  <si>
    <t>Robert</t>
  </si>
  <si>
    <t>F106</t>
  </si>
  <si>
    <t>Christophe</t>
  </si>
  <si>
    <t>F107</t>
  </si>
  <si>
    <t>F108</t>
  </si>
  <si>
    <t>BRAUN</t>
  </si>
  <si>
    <t>F109</t>
  </si>
  <si>
    <t>F110</t>
  </si>
  <si>
    <t>F111</t>
  </si>
  <si>
    <t>DEGIOVANNI</t>
  </si>
  <si>
    <t>F112</t>
  </si>
  <si>
    <t>VAPOR'ALP</t>
  </si>
  <si>
    <t>F116</t>
  </si>
  <si>
    <t xml:space="preserve">Benoit </t>
  </si>
  <si>
    <t>KOKLANAKIS</t>
  </si>
  <si>
    <t>Alexandre</t>
  </si>
  <si>
    <t>F119</t>
  </si>
  <si>
    <t>Valentin</t>
  </si>
  <si>
    <t>F121</t>
  </si>
  <si>
    <t>F122</t>
  </si>
  <si>
    <t>CONSCIENCE</t>
  </si>
  <si>
    <t>F123</t>
  </si>
  <si>
    <t>ARGOUT</t>
  </si>
  <si>
    <t>F124</t>
  </si>
  <si>
    <t>LES DAUPHINS   MJC DE CLAIX</t>
  </si>
  <si>
    <t>F125</t>
  </si>
  <si>
    <t>F126</t>
  </si>
  <si>
    <t>F127</t>
  </si>
  <si>
    <t>213</t>
  </si>
  <si>
    <t>ASS.  MODEL VILLEGOUREIXOIS</t>
  </si>
  <si>
    <t>PAULAIS</t>
  </si>
  <si>
    <t>F128</t>
  </si>
  <si>
    <t xml:space="preserve">ARRATANO </t>
  </si>
  <si>
    <t>F129</t>
  </si>
  <si>
    <t>PEILLERON</t>
  </si>
  <si>
    <t>François</t>
  </si>
  <si>
    <t>F130</t>
  </si>
  <si>
    <t>Jerome</t>
  </si>
  <si>
    <t>GENDREU</t>
  </si>
  <si>
    <t>F134</t>
  </si>
  <si>
    <t>GUERIN</t>
  </si>
  <si>
    <t>Mickeal</t>
  </si>
  <si>
    <t>F136</t>
  </si>
  <si>
    <t>OTTENWAELTER</t>
  </si>
  <si>
    <t>F137</t>
  </si>
  <si>
    <t>F138</t>
  </si>
  <si>
    <t>F139</t>
  </si>
  <si>
    <t>F140</t>
  </si>
  <si>
    <t>F146</t>
  </si>
  <si>
    <t>CASENOVE</t>
  </si>
  <si>
    <t>F148</t>
  </si>
  <si>
    <t>ANGER</t>
  </si>
  <si>
    <t>F150</t>
  </si>
  <si>
    <t>PASINI</t>
  </si>
  <si>
    <t>Sylvian</t>
  </si>
  <si>
    <t>F157</t>
  </si>
  <si>
    <t xml:space="preserve">DELAGE </t>
  </si>
  <si>
    <t>MULLER</t>
  </si>
  <si>
    <t>F161</t>
  </si>
  <si>
    <t>CAILLET</t>
  </si>
  <si>
    <t>Samuel</t>
  </si>
  <si>
    <t>F163</t>
  </si>
  <si>
    <t>MOMBOISSE</t>
  </si>
  <si>
    <t>F164</t>
  </si>
  <si>
    <t>F166</t>
  </si>
  <si>
    <t>CALMARD</t>
  </si>
  <si>
    <t>Sandrine</t>
  </si>
  <si>
    <t>F167</t>
  </si>
  <si>
    <t>F176</t>
  </si>
  <si>
    <t>BOUTET</t>
  </si>
  <si>
    <t>F178</t>
  </si>
  <si>
    <t>ARENA MODELE CLUB</t>
  </si>
  <si>
    <t>Manon</t>
  </si>
  <si>
    <t>ARNAUDIN</t>
  </si>
  <si>
    <t>Hugo</t>
  </si>
  <si>
    <t xml:space="preserve">SANCHEZ </t>
  </si>
  <si>
    <t>Antonio</t>
  </si>
  <si>
    <t>Manuel</t>
  </si>
  <si>
    <t>GARCIA</t>
  </si>
  <si>
    <t>RIVAS</t>
  </si>
  <si>
    <t>San José</t>
  </si>
  <si>
    <t>CIMIANO</t>
  </si>
  <si>
    <t>Francisco</t>
  </si>
  <si>
    <t>CAMPO</t>
  </si>
  <si>
    <t>Carlos Javier</t>
  </si>
  <si>
    <t>Luis</t>
  </si>
  <si>
    <t>COLL ROSALEN</t>
  </si>
  <si>
    <t>F019</t>
  </si>
  <si>
    <t>F025</t>
  </si>
  <si>
    <t>GOUTARD</t>
  </si>
  <si>
    <t>Yannick</t>
  </si>
  <si>
    <t>F044</t>
  </si>
  <si>
    <t>F183</t>
  </si>
  <si>
    <t>Le présent document est à compléter et à envoyer au responsable de la Commission Technique</t>
  </si>
  <si>
    <t>chargé de l'attribution et de la retransmission au Webmaster du site fédéral pour mises à jour :</t>
  </si>
  <si>
    <t>E-mail :</t>
  </si>
  <si>
    <t>ds-mr@ffmn.fr</t>
  </si>
  <si>
    <r>
      <t xml:space="preserve">    </t>
    </r>
    <r>
      <rPr>
        <sz val="10"/>
        <color indexed="8"/>
        <rFont val="Calibri"/>
        <family val="2"/>
      </rPr>
      <t>M. Frédéric LOUVET</t>
    </r>
  </si>
  <si>
    <t>Jonah</t>
  </si>
  <si>
    <t>Junior</t>
  </si>
  <si>
    <t>AUBRY</t>
  </si>
  <si>
    <t xml:space="preserve">Jean Claude </t>
  </si>
  <si>
    <t>MYCL CARAMAN</t>
  </si>
  <si>
    <t>Léa</t>
  </si>
  <si>
    <t>MARCHAND</t>
  </si>
  <si>
    <t>Jean Pilippe</t>
  </si>
  <si>
    <t>Esteban</t>
  </si>
  <si>
    <t>Killian</t>
  </si>
  <si>
    <t>VILANOVA</t>
  </si>
  <si>
    <t>Jordi</t>
  </si>
  <si>
    <t>CAMPIGLIA</t>
  </si>
  <si>
    <t>Yanis</t>
  </si>
  <si>
    <t>GONZALES</t>
  </si>
  <si>
    <t>Enrique</t>
  </si>
  <si>
    <t>ROULLET</t>
  </si>
  <si>
    <t xml:space="preserve">MARGNY LE HONGRE </t>
  </si>
  <si>
    <t>OHANESSIAN</t>
  </si>
  <si>
    <t>Vincent</t>
  </si>
  <si>
    <t>PLANA</t>
  </si>
  <si>
    <t>Emilio</t>
  </si>
  <si>
    <t>Janelle</t>
  </si>
  <si>
    <t>CREIGNOU</t>
  </si>
  <si>
    <t>Jean Luc</t>
  </si>
  <si>
    <t>DENIBEAU</t>
  </si>
  <si>
    <t>COSTA MARIA</t>
  </si>
  <si>
    <t>Raphael</t>
  </si>
  <si>
    <t>GONZALES DE GARCIA</t>
  </si>
  <si>
    <t>José Ignacio</t>
  </si>
  <si>
    <t>LEFEBVRE</t>
  </si>
  <si>
    <t>DALLARDA</t>
  </si>
  <si>
    <t>Pierre Luigi</t>
  </si>
  <si>
    <t>Ayrton</t>
  </si>
  <si>
    <t>Louis</t>
  </si>
  <si>
    <t>Juan José</t>
  </si>
  <si>
    <t>Ilona</t>
  </si>
  <si>
    <t>LEROY</t>
  </si>
  <si>
    <t>Thomas</t>
  </si>
  <si>
    <t>Arno</t>
  </si>
  <si>
    <t xml:space="preserve">BEAUVOIS </t>
  </si>
  <si>
    <t>Remy</t>
  </si>
  <si>
    <t>PETITJEAN</t>
  </si>
  <si>
    <t>Sylvain</t>
  </si>
  <si>
    <t xml:space="preserve">OTHONY </t>
  </si>
  <si>
    <t>Raymond</t>
  </si>
  <si>
    <t>HO2 MODELISME    OUTRE MER</t>
  </si>
  <si>
    <t>F177</t>
  </si>
  <si>
    <t>F132</t>
  </si>
  <si>
    <t>F141</t>
  </si>
  <si>
    <t>F142</t>
  </si>
  <si>
    <t>F143</t>
  </si>
  <si>
    <t>F144</t>
  </si>
  <si>
    <t>F145</t>
  </si>
  <si>
    <t>F147</t>
  </si>
  <si>
    <t>F149</t>
  </si>
  <si>
    <t>F151</t>
  </si>
  <si>
    <t>F152</t>
  </si>
  <si>
    <t>F153</t>
  </si>
  <si>
    <t>F154</t>
  </si>
  <si>
    <t>F155</t>
  </si>
  <si>
    <t>F156</t>
  </si>
  <si>
    <t>F158</t>
  </si>
  <si>
    <t>F160</t>
  </si>
  <si>
    <t>F162</t>
  </si>
  <si>
    <t>F165</t>
  </si>
  <si>
    <t>F170</t>
  </si>
  <si>
    <t>F171</t>
  </si>
  <si>
    <t>F172</t>
  </si>
  <si>
    <t>F173</t>
  </si>
  <si>
    <t>F174</t>
  </si>
  <si>
    <t>F175</t>
  </si>
  <si>
    <t>F179</t>
  </si>
  <si>
    <t>F180</t>
  </si>
  <si>
    <t>F181</t>
  </si>
  <si>
    <t>F182</t>
  </si>
  <si>
    <t>F184</t>
  </si>
  <si>
    <t>F185</t>
  </si>
  <si>
    <t>F186</t>
  </si>
  <si>
    <t>F187</t>
  </si>
  <si>
    <t>F188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</si>
</sst>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000"/>
  </numFmts>
  <fonts count="11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36"/>
      <name val="Arial"/>
      <family val="2"/>
    </font>
    <font>
      <sz val="10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b/>
      <sz val="24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6"/>
      <color indexed="62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Calibri"/>
      <family val="2"/>
    </font>
    <font>
      <b/>
      <sz val="18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4"/>
      <name val="Calibri"/>
      <family val="2"/>
    </font>
    <font>
      <b/>
      <sz val="16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8"/>
      <color rgb="FF0037E6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 style="thin"/>
      <top style="hair"/>
      <bottom style="thin"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hair"/>
      <right style="hair"/>
      <top/>
      <bottom style="hair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dotted"/>
      <right style="dotted"/>
      <top style="dotted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0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0" borderId="0">
      <alignment/>
      <protection/>
    </xf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68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363">
    <xf numFmtId="0" fontId="0" fillId="0" borderId="0" xfId="0" applyAlignment="1">
      <alignment/>
    </xf>
    <xf numFmtId="0" fontId="88" fillId="0" borderId="0" xfId="57" applyFont="1">
      <alignment/>
      <protection/>
    </xf>
    <xf numFmtId="0" fontId="68" fillId="0" borderId="0" xfId="57">
      <alignment/>
      <protection/>
    </xf>
    <xf numFmtId="0" fontId="68" fillId="0" borderId="0" xfId="57" applyFont="1" applyAlignment="1">
      <alignment horizontal="left" vertical="center" indent="1"/>
      <protection/>
    </xf>
    <xf numFmtId="0" fontId="68" fillId="0" borderId="0" xfId="57" applyBorder="1">
      <alignment/>
      <protection/>
    </xf>
    <xf numFmtId="0" fontId="68" fillId="0" borderId="0" xfId="57" applyBorder="1" applyAlignment="1" applyProtection="1">
      <alignment horizontal="center" vertical="center"/>
      <protection/>
    </xf>
    <xf numFmtId="0" fontId="86" fillId="0" borderId="0" xfId="57" applyFont="1" applyBorder="1" applyAlignment="1">
      <alignment horizontal="left" vertical="center" indent="1"/>
      <protection/>
    </xf>
    <xf numFmtId="0" fontId="68" fillId="0" borderId="0" xfId="57" applyFont="1" applyBorder="1" applyAlignment="1" applyProtection="1">
      <alignment horizontal="left" vertical="center" indent="1"/>
      <protection/>
    </xf>
    <xf numFmtId="0" fontId="89" fillId="0" borderId="0" xfId="57" applyFont="1" applyBorder="1" applyAlignment="1" applyProtection="1">
      <alignment horizontal="left" vertical="center"/>
      <protection/>
    </xf>
    <xf numFmtId="0" fontId="68" fillId="0" borderId="0" xfId="57" applyFont="1" applyBorder="1" applyAlignment="1" applyProtection="1">
      <alignment/>
      <protection/>
    </xf>
    <xf numFmtId="0" fontId="90" fillId="0" borderId="0" xfId="57" applyFont="1" applyBorder="1" applyAlignment="1">
      <alignment horizontal="left" vertical="center" indent="1"/>
      <protection/>
    </xf>
    <xf numFmtId="0" fontId="68" fillId="0" borderId="0" xfId="57" applyFont="1" applyBorder="1" applyAlignment="1" applyProtection="1">
      <alignment horizontal="left" vertical="center"/>
      <protection locked="0"/>
    </xf>
    <xf numFmtId="164" fontId="86" fillId="0" borderId="0" xfId="57" applyNumberFormat="1" applyFont="1" applyBorder="1" applyAlignment="1" applyProtection="1">
      <alignment horizontal="left" vertical="center"/>
      <protection locked="0"/>
    </xf>
    <xf numFmtId="0" fontId="68" fillId="0" borderId="0" xfId="57" applyFont="1" applyBorder="1" applyAlignment="1" applyProtection="1">
      <alignment horizontal="left" vertical="top"/>
      <protection locked="0"/>
    </xf>
    <xf numFmtId="0" fontId="91" fillId="0" borderId="0" xfId="57" applyFont="1" applyBorder="1" applyAlignment="1">
      <alignment horizontal="left" vertical="center"/>
      <protection/>
    </xf>
    <xf numFmtId="0" fontId="68" fillId="0" borderId="0" xfId="57" applyFont="1" applyBorder="1" applyAlignment="1">
      <alignment horizontal="left" vertical="center"/>
      <protection/>
    </xf>
    <xf numFmtId="0" fontId="68" fillId="0" borderId="0" xfId="57" applyFill="1">
      <alignment/>
      <protection/>
    </xf>
    <xf numFmtId="0" fontId="68" fillId="0" borderId="10" xfId="57" applyFill="1" applyBorder="1" applyAlignment="1" applyProtection="1">
      <alignment/>
      <protection/>
    </xf>
    <xf numFmtId="0" fontId="92" fillId="0" borderId="0" xfId="57" applyFont="1" applyProtection="1">
      <alignment/>
      <protection/>
    </xf>
    <xf numFmtId="0" fontId="93" fillId="0" borderId="0" xfId="57" applyFont="1" applyProtection="1">
      <alignment/>
      <protection/>
    </xf>
    <xf numFmtId="0" fontId="68" fillId="0" borderId="0" xfId="57" applyProtection="1">
      <alignment/>
      <protection/>
    </xf>
    <xf numFmtId="0" fontId="94" fillId="0" borderId="0" xfId="57" applyFont="1" applyProtection="1">
      <alignment/>
      <protection/>
    </xf>
    <xf numFmtId="0" fontId="95" fillId="0" borderId="0" xfId="57" applyFont="1" applyProtection="1">
      <alignment/>
      <protection/>
    </xf>
    <xf numFmtId="0" fontId="88" fillId="0" borderId="0" xfId="57" applyFont="1" applyProtection="1">
      <alignment/>
      <protection/>
    </xf>
    <xf numFmtId="0" fontId="88" fillId="0" borderId="10" xfId="57" applyFont="1" applyFill="1" applyBorder="1" applyAlignment="1" applyProtection="1">
      <alignment/>
      <protection/>
    </xf>
    <xf numFmtId="0" fontId="34" fillId="0" borderId="0" xfId="57" applyFont="1" applyAlignment="1" applyProtection="1">
      <alignment vertical="center"/>
      <protection/>
    </xf>
    <xf numFmtId="0" fontId="88" fillId="0" borderId="0" xfId="57" applyFont="1" applyAlignment="1" applyProtection="1">
      <alignment vertical="center"/>
      <protection/>
    </xf>
    <xf numFmtId="0" fontId="96" fillId="0" borderId="0" xfId="57" applyFont="1" applyAlignment="1" applyProtection="1">
      <alignment vertical="center"/>
      <protection/>
    </xf>
    <xf numFmtId="0" fontId="90" fillId="0" borderId="0" xfId="57" applyFont="1" applyAlignment="1" applyProtection="1">
      <alignment horizontal="left" vertical="center" indent="1"/>
      <protection/>
    </xf>
    <xf numFmtId="0" fontId="97" fillId="0" borderId="0" xfId="57" applyFont="1" applyAlignment="1" applyProtection="1">
      <alignment horizontal="left" vertical="center" indent="1"/>
      <protection/>
    </xf>
    <xf numFmtId="0" fontId="98" fillId="0" borderId="0" xfId="57" applyFont="1" applyProtection="1">
      <alignment/>
      <protection/>
    </xf>
    <xf numFmtId="0" fontId="99" fillId="0" borderId="0" xfId="57" applyFont="1" applyProtection="1">
      <alignment/>
      <protection/>
    </xf>
    <xf numFmtId="0" fontId="99" fillId="0" borderId="0" xfId="57" applyFont="1" applyAlignment="1" applyProtection="1">
      <alignment horizontal="left" vertical="center" indent="1"/>
      <protection/>
    </xf>
    <xf numFmtId="0" fontId="97" fillId="0" borderId="0" xfId="57" applyFont="1" applyBorder="1" applyAlignment="1" applyProtection="1">
      <alignment horizontal="left" vertical="center" indent="1"/>
      <protection/>
    </xf>
    <xf numFmtId="0" fontId="68" fillId="0" borderId="0" xfId="57" applyFont="1" applyAlignment="1" applyProtection="1">
      <alignment horizontal="left" vertical="center" indent="1"/>
      <protection/>
    </xf>
    <xf numFmtId="0" fontId="68" fillId="0" borderId="10" xfId="57" applyFont="1" applyFill="1" applyBorder="1" applyAlignment="1" applyProtection="1">
      <alignment/>
      <protection/>
    </xf>
    <xf numFmtId="0" fontId="68" fillId="0" borderId="0" xfId="57" applyFont="1" applyProtection="1">
      <alignment/>
      <protection/>
    </xf>
    <xf numFmtId="0" fontId="97" fillId="0" borderId="11" xfId="57" applyFont="1" applyBorder="1" applyAlignment="1" applyProtection="1">
      <alignment horizontal="left" vertical="center" indent="1"/>
      <protection/>
    </xf>
    <xf numFmtId="0" fontId="86" fillId="0" borderId="0" xfId="57" applyFont="1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97" fillId="0" borderId="0" xfId="57" applyFont="1" applyBorder="1" applyAlignment="1" applyProtection="1">
      <alignment horizontal="center" vertical="center"/>
      <protection/>
    </xf>
    <xf numFmtId="0" fontId="86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99" fillId="0" borderId="0" xfId="57" applyFont="1" applyBorder="1" applyAlignment="1" applyProtection="1">
      <alignment vertical="center"/>
      <protection/>
    </xf>
    <xf numFmtId="0" fontId="97" fillId="0" borderId="0" xfId="57" applyFont="1" applyBorder="1" applyAlignment="1" applyProtection="1">
      <alignment vertical="center"/>
      <protection/>
    </xf>
    <xf numFmtId="0" fontId="97" fillId="0" borderId="0" xfId="57" applyFont="1" applyBorder="1" applyAlignment="1" applyProtection="1">
      <alignment horizontal="left" vertical="center" wrapText="1" indent="1"/>
      <protection/>
    </xf>
    <xf numFmtId="0" fontId="68" fillId="0" borderId="0" xfId="57" applyBorder="1" applyProtection="1">
      <alignment/>
      <protection/>
    </xf>
    <xf numFmtId="0" fontId="90" fillId="0" borderId="11" xfId="57" applyFont="1" applyBorder="1" applyAlignment="1" applyProtection="1">
      <alignment horizontal="left" vertical="center" indent="1"/>
      <protection/>
    </xf>
    <xf numFmtId="0" fontId="98" fillId="0" borderId="0" xfId="57" applyFont="1" applyBorder="1" applyAlignment="1" applyProtection="1">
      <alignment/>
      <protection/>
    </xf>
    <xf numFmtId="0" fontId="99" fillId="0" borderId="0" xfId="57" applyFont="1" applyBorder="1" applyAlignment="1" applyProtection="1">
      <alignment/>
      <protection/>
    </xf>
    <xf numFmtId="0" fontId="68" fillId="0" borderId="0" xfId="57" applyFill="1" applyProtection="1">
      <alignment/>
      <protection/>
    </xf>
    <xf numFmtId="0" fontId="97" fillId="0" borderId="0" xfId="57" applyNumberFormat="1" applyFont="1" applyFill="1" applyBorder="1" applyAlignment="1" applyProtection="1">
      <alignment/>
      <protection/>
    </xf>
    <xf numFmtId="0" fontId="98" fillId="0" borderId="0" xfId="57" applyNumberFormat="1" applyFont="1" applyFill="1" applyBorder="1" applyAlignment="1" applyProtection="1">
      <alignment/>
      <protection/>
    </xf>
    <xf numFmtId="0" fontId="99" fillId="0" borderId="0" xfId="57" applyNumberFormat="1" applyFont="1" applyFill="1" applyBorder="1" applyAlignment="1" applyProtection="1">
      <alignment/>
      <protection/>
    </xf>
    <xf numFmtId="0" fontId="99" fillId="0" borderId="0" xfId="57" applyNumberFormat="1" applyFont="1" applyFill="1" applyAlignment="1" applyProtection="1">
      <alignment/>
      <protection/>
    </xf>
    <xf numFmtId="0" fontId="97" fillId="0" borderId="0" xfId="57" applyNumberFormat="1" applyFont="1" applyFill="1" applyAlignment="1" applyProtection="1">
      <alignment/>
      <protection/>
    </xf>
    <xf numFmtId="0" fontId="68" fillId="0" borderId="0" xfId="57" applyNumberFormat="1" applyFont="1" applyFill="1" applyAlignment="1" applyProtection="1">
      <alignment/>
      <protection/>
    </xf>
    <xf numFmtId="0" fontId="86" fillId="0" borderId="0" xfId="57" applyFont="1" applyFill="1" applyBorder="1" applyAlignment="1" applyProtection="1">
      <alignment/>
      <protection/>
    </xf>
    <xf numFmtId="0" fontId="86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8" fillId="0" borderId="0" xfId="57" applyFont="1" applyBorder="1" applyAlignment="1" applyProtection="1">
      <alignment horizontal="left" vertical="top"/>
      <protection/>
    </xf>
    <xf numFmtId="0" fontId="68" fillId="0" borderId="0" xfId="57" applyFont="1" applyBorder="1" applyAlignment="1" applyProtection="1">
      <alignment horizontal="left" vertical="center"/>
      <protection/>
    </xf>
    <xf numFmtId="0" fontId="68" fillId="0" borderId="0" xfId="57" applyAlignment="1" applyProtection="1">
      <alignment/>
      <protection/>
    </xf>
    <xf numFmtId="0" fontId="88" fillId="0" borderId="0" xfId="57" applyFont="1" applyAlignment="1" applyProtection="1">
      <alignment horizontal="left" vertical="center"/>
      <protection/>
    </xf>
    <xf numFmtId="0" fontId="68" fillId="33" borderId="10" xfId="57" applyFill="1" applyBorder="1" applyAlignment="1" applyProtection="1">
      <alignment horizontal="center" vertical="center"/>
      <protection/>
    </xf>
    <xf numFmtId="0" fontId="68" fillId="0" borderId="0" xfId="57" applyFont="1" applyProtection="1">
      <alignment/>
      <protection/>
    </xf>
    <xf numFmtId="0" fontId="34" fillId="0" borderId="0" xfId="46" applyFont="1" applyAlignment="1" applyProtection="1">
      <alignment vertical="center"/>
      <protection/>
    </xf>
    <xf numFmtId="0" fontId="68" fillId="0" borderId="0" xfId="57" applyFont="1" applyBorder="1" applyAlignment="1" applyProtection="1">
      <alignment horizontal="center" vertical="center"/>
      <protection/>
    </xf>
    <xf numFmtId="0" fontId="68" fillId="0" borderId="0" xfId="57" applyFont="1" applyBorder="1" applyProtection="1">
      <alignment/>
      <protection/>
    </xf>
    <xf numFmtId="0" fontId="68" fillId="0" borderId="0" xfId="57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100" fillId="0" borderId="12" xfId="57" applyFont="1" applyBorder="1" applyAlignment="1" applyProtection="1">
      <alignment horizontal="left" vertical="center" indent="1"/>
      <protection/>
    </xf>
    <xf numFmtId="0" fontId="34" fillId="0" borderId="10" xfId="0" applyFont="1" applyBorder="1" applyAlignment="1" applyProtection="1">
      <alignment horizontal="left" vertical="center" indent="1"/>
      <protection/>
    </xf>
    <xf numFmtId="0" fontId="39" fillId="0" borderId="10" xfId="0" applyFont="1" applyBorder="1" applyAlignment="1" applyProtection="1">
      <alignment horizontal="left" vertical="center" indent="1"/>
      <protection/>
    </xf>
    <xf numFmtId="0" fontId="86" fillId="0" borderId="0" xfId="57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68" fillId="0" borderId="0" xfId="57" applyFont="1" applyBorder="1" applyAlignment="1" applyProtection="1">
      <alignment horizontal="left" vertical="center" inden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68" fillId="0" borderId="0" xfId="57" applyFont="1" applyFill="1" applyBorder="1" applyAlignment="1" applyProtection="1">
      <alignment vertical="center"/>
      <protection/>
    </xf>
    <xf numFmtId="0" fontId="101" fillId="0" borderId="0" xfId="57" applyFont="1" applyFill="1" applyBorder="1" applyAlignment="1" applyProtection="1">
      <alignment vertical="center"/>
      <protection/>
    </xf>
    <xf numFmtId="0" fontId="102" fillId="34" borderId="13" xfId="57" applyFont="1" applyFill="1" applyBorder="1" applyAlignment="1" applyProtection="1">
      <alignment horizontal="center" vertical="center"/>
      <protection locked="0"/>
    </xf>
    <xf numFmtId="0" fontId="103" fillId="0" borderId="0" xfId="57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left" vertical="center" indent="1"/>
      <protection/>
    </xf>
    <xf numFmtId="0" fontId="39" fillId="0" borderId="12" xfId="0" applyFont="1" applyBorder="1" applyAlignment="1" applyProtection="1">
      <alignment horizontal="left" vertical="center" indent="1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45" fillId="34" borderId="15" xfId="0" applyFont="1" applyFill="1" applyBorder="1" applyAlignment="1" applyProtection="1">
      <alignment horizontal="center" vertical="center"/>
      <protection locked="0"/>
    </xf>
    <xf numFmtId="0" fontId="45" fillId="34" borderId="15" xfId="57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/>
    </xf>
    <xf numFmtId="0" fontId="102" fillId="34" borderId="16" xfId="57" applyFont="1" applyFill="1" applyBorder="1" applyAlignment="1" applyProtection="1">
      <alignment horizontal="center" vertical="center"/>
      <protection locked="0"/>
    </xf>
    <xf numFmtId="0" fontId="78" fillId="0" borderId="0" xfId="53">
      <alignment/>
      <protection/>
    </xf>
    <xf numFmtId="0" fontId="78" fillId="0" borderId="0" xfId="53" applyProtection="1">
      <alignment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104" fillId="0" borderId="17" xfId="53" applyFont="1" applyBorder="1" applyProtection="1">
      <alignment/>
      <protection/>
    </xf>
    <xf numFmtId="0" fontId="78" fillId="0" borderId="17" xfId="53" applyBorder="1" applyProtection="1">
      <alignment/>
      <protection/>
    </xf>
    <xf numFmtId="0" fontId="78" fillId="0" borderId="18" xfId="53" applyBorder="1" applyProtection="1">
      <alignment/>
      <protection/>
    </xf>
    <xf numFmtId="0" fontId="78" fillId="0" borderId="19" xfId="53" applyBorder="1" applyProtection="1">
      <alignment/>
      <protection/>
    </xf>
    <xf numFmtId="0" fontId="78" fillId="0" borderId="20" xfId="53" applyBorder="1" applyProtection="1">
      <alignment/>
      <protection/>
    </xf>
    <xf numFmtId="0" fontId="78" fillId="0" borderId="0" xfId="53" applyProtection="1">
      <alignment/>
      <protection/>
    </xf>
    <xf numFmtId="0" fontId="86" fillId="0" borderId="18" xfId="53" applyFont="1" applyBorder="1" applyProtection="1">
      <alignment/>
      <protection/>
    </xf>
    <xf numFmtId="0" fontId="86" fillId="0" borderId="19" xfId="53" applyFont="1" applyBorder="1" applyProtection="1">
      <alignment/>
      <protection/>
    </xf>
    <xf numFmtId="0" fontId="91" fillId="0" borderId="19" xfId="53" applyFont="1" applyBorder="1" applyProtection="1">
      <alignment/>
      <protection/>
    </xf>
    <xf numFmtId="0" fontId="86" fillId="0" borderId="20" xfId="53" applyFont="1" applyBorder="1" applyProtection="1">
      <alignment/>
      <protection/>
    </xf>
    <xf numFmtId="0" fontId="105" fillId="0" borderId="0" xfId="53" applyFont="1" applyFill="1" applyProtection="1">
      <alignment/>
      <protection/>
    </xf>
    <xf numFmtId="0" fontId="106" fillId="0" borderId="0" xfId="53" applyFo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99" fillId="0" borderId="12" xfId="57" applyFont="1" applyBorder="1" applyAlignment="1" applyProtection="1">
      <alignment horizontal="left" vertical="center" indent="1"/>
      <protection/>
    </xf>
    <xf numFmtId="0" fontId="99" fillId="0" borderId="0" xfId="57" applyFont="1" applyBorder="1" applyAlignment="1" applyProtection="1">
      <alignment horizontal="left" vertical="center" indent="1"/>
      <protection/>
    </xf>
    <xf numFmtId="0" fontId="68" fillId="0" borderId="21" xfId="57" applyFont="1" applyBorder="1" applyAlignment="1" applyProtection="1">
      <alignment horizontal="left" vertical="center" indent="1"/>
      <protection/>
    </xf>
    <xf numFmtId="0" fontId="39" fillId="0" borderId="22" xfId="0" applyFont="1" applyBorder="1" applyAlignment="1" applyProtection="1">
      <alignment horizontal="left" vertical="center" indent="1"/>
      <protection/>
    </xf>
    <xf numFmtId="0" fontId="45" fillId="34" borderId="23" xfId="0" applyFont="1" applyFill="1" applyBorder="1" applyAlignment="1" applyProtection="1">
      <alignment horizontal="center" vertical="center"/>
      <protection locked="0"/>
    </xf>
    <xf numFmtId="0" fontId="68" fillId="0" borderId="14" xfId="57" applyFont="1" applyBorder="1" applyAlignment="1" applyProtection="1">
      <alignment horizontal="center" vertical="center"/>
      <protection/>
    </xf>
    <xf numFmtId="0" fontId="68" fillId="0" borderId="24" xfId="57" applyFont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left" vertical="center" indent="1"/>
      <protection/>
    </xf>
    <xf numFmtId="0" fontId="0" fillId="0" borderId="22" xfId="0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left" vertical="center" indent="1"/>
      <protection/>
    </xf>
    <xf numFmtId="0" fontId="45" fillId="34" borderId="25" xfId="0" applyFont="1" applyFill="1" applyBorder="1" applyAlignment="1" applyProtection="1">
      <alignment horizontal="center" vertical="center"/>
      <protection locked="0"/>
    </xf>
    <xf numFmtId="0" fontId="78" fillId="0" borderId="0" xfId="53" applyFill="1" applyProtection="1">
      <alignment/>
      <protection/>
    </xf>
    <xf numFmtId="0" fontId="107" fillId="33" borderId="0" xfId="53" applyFont="1" applyFill="1" applyProtection="1">
      <alignment/>
      <protection/>
    </xf>
    <xf numFmtId="0" fontId="107" fillId="33" borderId="0" xfId="53" applyFont="1" applyFill="1" applyAlignment="1" applyProtection="1">
      <alignment vertical="center"/>
      <protection/>
    </xf>
    <xf numFmtId="0" fontId="108" fillId="33" borderId="0" xfId="53" applyFont="1" applyFill="1" applyAlignment="1" applyProtection="1">
      <alignment vertical="center"/>
      <protection/>
    </xf>
    <xf numFmtId="0" fontId="52" fillId="0" borderId="17" xfId="53" applyFont="1" applyBorder="1" applyAlignment="1" applyProtection="1">
      <alignment horizontal="center" vertical="center"/>
      <protection/>
    </xf>
    <xf numFmtId="0" fontId="97" fillId="0" borderId="0" xfId="53" applyFont="1" applyAlignment="1" applyProtection="1">
      <alignment vertical="center"/>
      <protection/>
    </xf>
    <xf numFmtId="0" fontId="86" fillId="0" borderId="18" xfId="53" applyFont="1" applyFill="1" applyBorder="1" applyAlignment="1" applyProtection="1">
      <alignment vertical="center"/>
      <protection/>
    </xf>
    <xf numFmtId="0" fontId="86" fillId="0" borderId="20" xfId="53" applyFont="1" applyFill="1" applyBorder="1" applyAlignment="1" applyProtection="1">
      <alignment vertical="center"/>
      <protection/>
    </xf>
    <xf numFmtId="0" fontId="78" fillId="0" borderId="20" xfId="53" applyFill="1" applyBorder="1" applyAlignment="1" applyProtection="1">
      <alignment vertical="center"/>
      <protection/>
    </xf>
    <xf numFmtId="0" fontId="91" fillId="0" borderId="20" xfId="53" applyFont="1" applyFill="1" applyBorder="1" applyAlignment="1" applyProtection="1">
      <alignment vertical="center"/>
      <protection/>
    </xf>
    <xf numFmtId="0" fontId="91" fillId="0" borderId="17" xfId="53" applyFont="1" applyFill="1" applyBorder="1" applyAlignment="1" applyProtection="1">
      <alignment vertical="center"/>
      <protection/>
    </xf>
    <xf numFmtId="0" fontId="86" fillId="0" borderId="17" xfId="53" applyFont="1" applyBorder="1" applyAlignment="1" applyProtection="1">
      <alignment vertical="center"/>
      <protection/>
    </xf>
    <xf numFmtId="0" fontId="91" fillId="0" borderId="17" xfId="53" applyFont="1" applyBorder="1" applyAlignment="1" applyProtection="1">
      <alignment vertical="center"/>
      <protection/>
    </xf>
    <xf numFmtId="0" fontId="86" fillId="0" borderId="17" xfId="53" applyFont="1" applyFill="1" applyBorder="1" applyAlignment="1" applyProtection="1">
      <alignment vertical="center"/>
      <protection/>
    </xf>
    <xf numFmtId="0" fontId="104" fillId="0" borderId="17" xfId="53" applyFont="1" applyBorder="1" applyAlignment="1" applyProtection="1">
      <alignment vertical="center"/>
      <protection/>
    </xf>
    <xf numFmtId="0" fontId="78" fillId="0" borderId="17" xfId="53" applyBorder="1" applyAlignment="1" applyProtection="1">
      <alignment vertical="center"/>
      <protection/>
    </xf>
    <xf numFmtId="0" fontId="78" fillId="0" borderId="18" xfId="53" applyBorder="1" applyAlignment="1" applyProtection="1">
      <alignment vertical="center"/>
      <protection/>
    </xf>
    <xf numFmtId="0" fontId="78" fillId="0" borderId="19" xfId="53" applyBorder="1" applyAlignment="1" applyProtection="1">
      <alignment vertical="center"/>
      <protection/>
    </xf>
    <xf numFmtId="0" fontId="86" fillId="0" borderId="18" xfId="53" applyFont="1" applyBorder="1" applyAlignment="1" applyProtection="1">
      <alignment vertical="center"/>
      <protection/>
    </xf>
    <xf numFmtId="0" fontId="86" fillId="0" borderId="19" xfId="53" applyFont="1" applyBorder="1" applyAlignment="1" applyProtection="1">
      <alignment vertical="center"/>
      <protection/>
    </xf>
    <xf numFmtId="0" fontId="91" fillId="0" borderId="19" xfId="53" applyFont="1" applyBorder="1" applyAlignment="1" applyProtection="1">
      <alignment vertical="center"/>
      <protection/>
    </xf>
    <xf numFmtId="0" fontId="86" fillId="0" borderId="20" xfId="53" applyFont="1" applyBorder="1" applyAlignment="1" applyProtection="1">
      <alignment vertical="center"/>
      <protection/>
    </xf>
    <xf numFmtId="0" fontId="78" fillId="0" borderId="0" xfId="53" applyAlignment="1" applyProtection="1">
      <alignment vertical="center"/>
      <protection/>
    </xf>
    <xf numFmtId="0" fontId="107" fillId="33" borderId="26" xfId="53" applyFont="1" applyFill="1" applyBorder="1" applyAlignment="1" applyProtection="1">
      <alignment horizontal="center" vertical="center"/>
      <protection/>
    </xf>
    <xf numFmtId="0" fontId="107" fillId="33" borderId="27" xfId="53" applyFont="1" applyFill="1" applyBorder="1" applyAlignment="1" applyProtection="1">
      <alignment horizontal="center" vertical="center"/>
      <protection/>
    </xf>
    <xf numFmtId="0" fontId="107" fillId="33" borderId="0" xfId="53" applyFont="1" applyFill="1" applyBorder="1" applyAlignment="1" applyProtection="1">
      <alignment horizontal="center" vertical="center"/>
      <protection/>
    </xf>
    <xf numFmtId="0" fontId="53" fillId="0" borderId="17" xfId="53" applyFont="1" applyFill="1" applyBorder="1" applyAlignment="1" applyProtection="1">
      <alignment vertical="center"/>
      <protection/>
    </xf>
    <xf numFmtId="0" fontId="54" fillId="0" borderId="17" xfId="53" applyFont="1" applyFill="1" applyBorder="1" applyAlignment="1" applyProtection="1">
      <alignment vertical="center"/>
      <protection/>
    </xf>
    <xf numFmtId="0" fontId="55" fillId="0" borderId="17" xfId="53" applyFont="1" applyFill="1" applyBorder="1" applyAlignment="1" applyProtection="1">
      <alignment vertical="center"/>
      <protection/>
    </xf>
    <xf numFmtId="0" fontId="56" fillId="0" borderId="17" xfId="53" applyFont="1" applyFill="1" applyBorder="1" applyAlignment="1" applyProtection="1">
      <alignment vertical="center"/>
      <protection/>
    </xf>
    <xf numFmtId="0" fontId="109" fillId="0" borderId="17" xfId="53" applyFont="1" applyFill="1" applyBorder="1" applyAlignment="1" applyProtection="1">
      <alignment horizontal="center" vertical="center"/>
      <protection/>
    </xf>
    <xf numFmtId="0" fontId="110" fillId="0" borderId="17" xfId="53" applyFont="1" applyFill="1" applyBorder="1" applyAlignment="1" applyProtection="1">
      <alignment horizontal="center" vertical="center"/>
      <protection/>
    </xf>
    <xf numFmtId="0" fontId="54" fillId="34" borderId="17" xfId="53" applyFont="1" applyFill="1" applyBorder="1" applyAlignment="1" applyProtection="1">
      <alignment horizontal="center" vertical="center"/>
      <protection locked="0"/>
    </xf>
    <xf numFmtId="0" fontId="54" fillId="0" borderId="17" xfId="53" applyFont="1" applyFill="1" applyBorder="1" applyAlignment="1" applyProtection="1">
      <alignment horizontal="center" vertical="center"/>
      <protection/>
    </xf>
    <xf numFmtId="165" fontId="54" fillId="0" borderId="17" xfId="53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107" fillId="33" borderId="29" xfId="53" applyFont="1" applyFill="1" applyBorder="1" applyAlignment="1" applyProtection="1">
      <alignment horizontal="center" vertical="center"/>
      <protection/>
    </xf>
    <xf numFmtId="0" fontId="107" fillId="0" borderId="0" xfId="53" applyFont="1" applyProtection="1">
      <alignment/>
      <protection/>
    </xf>
    <xf numFmtId="0" fontId="59" fillId="33" borderId="3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107" fillId="33" borderId="0" xfId="53" applyFont="1" applyFill="1" applyAlignment="1" applyProtection="1">
      <alignment horizontal="center" vertical="center"/>
      <protection/>
    </xf>
    <xf numFmtId="0" fontId="93" fillId="0" borderId="20" xfId="53" applyFont="1" applyBorder="1" applyAlignment="1" applyProtection="1">
      <alignment horizontal="right" vertical="center" indent="1"/>
      <protection/>
    </xf>
    <xf numFmtId="0" fontId="107" fillId="0" borderId="0" xfId="53" applyFont="1" applyAlignment="1">
      <alignment horizontal="center" vertical="center"/>
      <protection/>
    </xf>
    <xf numFmtId="0" fontId="107" fillId="33" borderId="31" xfId="53" applyFont="1" applyFill="1" applyBorder="1" applyAlignment="1" applyProtection="1">
      <alignment horizontal="center" vertical="center"/>
      <protection/>
    </xf>
    <xf numFmtId="0" fontId="107" fillId="33" borderId="32" xfId="53" applyFont="1" applyFill="1" applyBorder="1" applyAlignment="1" applyProtection="1">
      <alignment horizontal="center" vertical="center"/>
      <protection/>
    </xf>
    <xf numFmtId="0" fontId="59" fillId="33" borderId="33" xfId="0" applyFont="1" applyFill="1" applyBorder="1" applyAlignment="1">
      <alignment horizontal="center" vertical="center"/>
    </xf>
    <xf numFmtId="0" fontId="107" fillId="33" borderId="0" xfId="53" applyFont="1" applyFill="1" applyBorder="1" applyProtection="1">
      <alignment/>
      <protection/>
    </xf>
    <xf numFmtId="0" fontId="107" fillId="33" borderId="27" xfId="53" applyFont="1" applyFill="1" applyBorder="1" applyProtection="1">
      <alignment/>
      <protection/>
    </xf>
    <xf numFmtId="0" fontId="5" fillId="35" borderId="34" xfId="0" applyFont="1" applyFill="1" applyBorder="1" applyAlignment="1">
      <alignment horizontal="center" vertical="center" textRotation="90"/>
    </xf>
    <xf numFmtId="0" fontId="5" fillId="35" borderId="35" xfId="0" applyFont="1" applyFill="1" applyBorder="1" applyAlignment="1">
      <alignment horizontal="center" vertical="center" textRotation="90"/>
    </xf>
    <xf numFmtId="1" fontId="5" fillId="35" borderId="35" xfId="0" applyNumberFormat="1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8" fillId="0" borderId="0" xfId="53" applyFont="1" applyProtection="1">
      <alignment/>
      <protection/>
    </xf>
    <xf numFmtId="0" fontId="88" fillId="0" borderId="0" xfId="53" applyFont="1">
      <alignment/>
      <protection/>
    </xf>
    <xf numFmtId="0" fontId="107" fillId="0" borderId="0" xfId="53" applyFont="1" applyAlignment="1" applyProtection="1">
      <alignment horizontal="center" vertical="center"/>
      <protection/>
    </xf>
    <xf numFmtId="0" fontId="111" fillId="0" borderId="0" xfId="53" applyFont="1">
      <alignment/>
      <protection/>
    </xf>
    <xf numFmtId="0" fontId="112" fillId="0" borderId="0" xfId="53" applyFont="1" applyAlignment="1" applyProtection="1">
      <alignment horizontal="center" vertical="center"/>
      <protection/>
    </xf>
    <xf numFmtId="0" fontId="112" fillId="0" borderId="0" xfId="53" applyFont="1" applyAlignment="1">
      <alignment horizontal="center" vertical="center"/>
      <protection/>
    </xf>
    <xf numFmtId="0" fontId="112" fillId="0" borderId="0" xfId="53" applyFont="1">
      <alignment/>
      <protection/>
    </xf>
    <xf numFmtId="0" fontId="111" fillId="33" borderId="0" xfId="53" applyFont="1" applyFill="1" applyProtection="1">
      <alignment/>
      <protection/>
    </xf>
    <xf numFmtId="0" fontId="0" fillId="33" borderId="36" xfId="0" applyFill="1" applyBorder="1" applyAlignment="1">
      <alignment horizontal="center" vertical="center"/>
    </xf>
    <xf numFmtId="0" fontId="111" fillId="33" borderId="30" xfId="53" applyFont="1" applyFill="1" applyBorder="1" applyAlignment="1" applyProtection="1">
      <alignment horizontal="center" vertical="center"/>
      <protection/>
    </xf>
    <xf numFmtId="0" fontId="112" fillId="33" borderId="26" xfId="53" applyFont="1" applyFill="1" applyBorder="1" applyAlignment="1" applyProtection="1">
      <alignment horizontal="center" vertical="center"/>
      <protection/>
    </xf>
    <xf numFmtId="0" fontId="112" fillId="33" borderId="27" xfId="53" applyFont="1" applyFill="1" applyBorder="1" applyAlignment="1" applyProtection="1">
      <alignment horizontal="center" vertical="center"/>
      <protection/>
    </xf>
    <xf numFmtId="0" fontId="112" fillId="0" borderId="0" xfId="53" applyFont="1" applyFill="1" applyAlignment="1">
      <alignment horizontal="center" vertical="center"/>
      <protection/>
    </xf>
    <xf numFmtId="0" fontId="112" fillId="0" borderId="0" xfId="53" applyFont="1" applyFill="1">
      <alignment/>
      <protection/>
    </xf>
    <xf numFmtId="1" fontId="6" fillId="35" borderId="37" xfId="0" applyNumberFormat="1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8" fontId="0" fillId="0" borderId="42" xfId="0" applyNumberFormat="1" applyFill="1" applyBorder="1" applyAlignment="1">
      <alignment/>
    </xf>
    <xf numFmtId="0" fontId="0" fillId="0" borderId="43" xfId="0" applyBorder="1" applyAlignment="1">
      <alignment/>
    </xf>
    <xf numFmtId="165" fontId="0" fillId="0" borderId="43" xfId="0" applyNumberFormat="1" applyFill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3" xfId="0" applyNumberFormat="1" applyBorder="1" applyAlignment="1">
      <alignment horizontal="center" vertical="center"/>
    </xf>
    <xf numFmtId="1" fontId="0" fillId="0" borderId="44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165" fontId="0" fillId="0" borderId="46" xfId="0" applyNumberFormat="1" applyFill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1" fontId="0" fillId="0" borderId="46" xfId="0" applyNumberFormat="1" applyBorder="1" applyAlignment="1">
      <alignment horizontal="center" vertical="center"/>
    </xf>
    <xf numFmtId="1" fontId="0" fillId="0" borderId="21" xfId="0" applyNumberFormat="1" applyBorder="1" applyAlignment="1">
      <alignment/>
    </xf>
    <xf numFmtId="0" fontId="0" fillId="0" borderId="46" xfId="0" applyFill="1" applyBorder="1" applyAlignment="1">
      <alignment/>
    </xf>
    <xf numFmtId="0" fontId="0" fillId="36" borderId="46" xfId="0" applyFill="1" applyBorder="1" applyAlignment="1">
      <alignment horizontal="center"/>
    </xf>
    <xf numFmtId="1" fontId="0" fillId="37" borderId="46" xfId="0" applyNumberForma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165" fontId="0" fillId="0" borderId="48" xfId="0" applyNumberForma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Border="1" applyAlignment="1">
      <alignment/>
    </xf>
    <xf numFmtId="1" fontId="0" fillId="0" borderId="46" xfId="0" applyNumberFormat="1" applyFill="1" applyBorder="1" applyAlignment="1">
      <alignment horizontal="center" vertical="center"/>
    </xf>
    <xf numFmtId="165" fontId="0" fillId="0" borderId="46" xfId="0" applyNumberFormat="1" applyBorder="1" applyAlignment="1">
      <alignment/>
    </xf>
    <xf numFmtId="0" fontId="53" fillId="34" borderId="17" xfId="53" applyFont="1" applyFill="1" applyBorder="1" applyAlignment="1" applyProtection="1">
      <alignment horizontal="center" vertical="center"/>
      <protection locked="0"/>
    </xf>
    <xf numFmtId="0" fontId="62" fillId="34" borderId="17" xfId="53" applyFont="1" applyFill="1" applyBorder="1" applyAlignment="1" applyProtection="1">
      <alignment horizontal="center" vertical="center"/>
      <protection locked="0"/>
    </xf>
    <xf numFmtId="0" fontId="53" fillId="34" borderId="17" xfId="53" applyFont="1" applyFill="1" applyBorder="1" applyAlignment="1" applyProtection="1">
      <alignment horizontal="right" vertical="center" indent="1"/>
      <protection locked="0"/>
    </xf>
    <xf numFmtId="0" fontId="55" fillId="34" borderId="17" xfId="53" applyFont="1" applyFill="1" applyBorder="1" applyAlignment="1" applyProtection="1">
      <alignment horizontal="center" vertical="center"/>
      <protection locked="0"/>
    </xf>
    <xf numFmtId="0" fontId="56" fillId="34" borderId="17" xfId="53" applyFont="1" applyFill="1" applyBorder="1" applyAlignment="1" applyProtection="1">
      <alignment horizontal="center" vertical="center"/>
      <protection locked="0"/>
    </xf>
    <xf numFmtId="0" fontId="109" fillId="34" borderId="17" xfId="53" applyFont="1" applyFill="1" applyBorder="1" applyAlignment="1" applyProtection="1">
      <alignment horizontal="center" vertical="center"/>
      <protection locked="0"/>
    </xf>
    <xf numFmtId="0" fontId="113" fillId="34" borderId="17" xfId="53" applyFont="1" applyFill="1" applyBorder="1" applyAlignment="1" applyProtection="1">
      <alignment horizontal="center" vertical="center"/>
      <protection locked="0"/>
    </xf>
    <xf numFmtId="0" fontId="55" fillId="38" borderId="17" xfId="53" applyFont="1" applyFill="1" applyBorder="1" applyAlignment="1" applyProtection="1">
      <alignment horizontal="center" vertical="center"/>
      <protection locked="0"/>
    </xf>
    <xf numFmtId="0" fontId="54" fillId="39" borderId="17" xfId="53" applyFont="1" applyFill="1" applyBorder="1" applyAlignment="1" applyProtection="1">
      <alignment vertical="center"/>
      <protection/>
    </xf>
    <xf numFmtId="165" fontId="54" fillId="39" borderId="17" xfId="53" applyNumberFormat="1" applyFont="1" applyFill="1" applyBorder="1" applyAlignment="1" applyProtection="1">
      <alignment horizontal="center" vertical="center"/>
      <protection/>
    </xf>
    <xf numFmtId="0" fontId="88" fillId="0" borderId="0" xfId="57" applyFont="1" applyAlignment="1">
      <alignment vertical="center"/>
      <protection/>
    </xf>
    <xf numFmtId="0" fontId="88" fillId="0" borderId="0" xfId="57" applyFont="1" applyAlignment="1" applyProtection="1">
      <alignment horizontal="right" vertical="center"/>
      <protection/>
    </xf>
    <xf numFmtId="0" fontId="114" fillId="0" borderId="0" xfId="46" applyFont="1" applyAlignment="1" applyProtection="1">
      <alignment vertical="center"/>
      <protection/>
    </xf>
    <xf numFmtId="0" fontId="0" fillId="40" borderId="46" xfId="0" applyFill="1" applyBorder="1" applyAlignment="1">
      <alignment horizontal="center"/>
    </xf>
    <xf numFmtId="0" fontId="39" fillId="34" borderId="49" xfId="0" applyFont="1" applyFill="1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39" fillId="34" borderId="50" xfId="0" applyFont="1" applyFill="1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0" fontId="39" fillId="0" borderId="2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9" fillId="0" borderId="24" xfId="57" applyFont="1" applyBorder="1" applyAlignment="1" applyProtection="1">
      <alignment horizontal="center" vertical="center"/>
      <protection/>
    </xf>
    <xf numFmtId="0" fontId="39" fillId="0" borderId="54" xfId="57" applyFont="1" applyBorder="1" applyAlignment="1" applyProtection="1">
      <alignment horizontal="center" vertical="center"/>
      <protection/>
    </xf>
    <xf numFmtId="0" fontId="99" fillId="0" borderId="12" xfId="57" applyFont="1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68" fillId="0" borderId="21" xfId="57" applyFont="1" applyFill="1" applyBorder="1" applyAlignment="1" applyProtection="1">
      <alignment horizontal="center" vertical="center"/>
      <protection/>
    </xf>
    <xf numFmtId="0" fontId="68" fillId="0" borderId="55" xfId="57" applyFont="1" applyFill="1" applyBorder="1" applyAlignment="1" applyProtection="1">
      <alignment horizontal="center" vertical="center"/>
      <protection/>
    </xf>
    <xf numFmtId="0" fontId="68" fillId="34" borderId="55" xfId="57" applyFont="1" applyFill="1" applyBorder="1" applyAlignment="1" applyProtection="1">
      <alignment horizontal="left" vertical="center" indent="1"/>
      <protection locked="0"/>
    </xf>
    <xf numFmtId="0" fontId="39" fillId="34" borderId="55" xfId="0" applyFont="1" applyFill="1" applyBorder="1" applyAlignment="1" applyProtection="1">
      <alignment horizontal="left" vertical="center" indent="1"/>
      <protection locked="0"/>
    </xf>
    <xf numFmtId="0" fontId="39" fillId="34" borderId="13" xfId="0" applyFont="1" applyFill="1" applyBorder="1" applyAlignment="1" applyProtection="1">
      <alignment horizontal="left" vertical="center" indent="1"/>
      <protection locked="0"/>
    </xf>
    <xf numFmtId="0" fontId="45" fillId="34" borderId="23" xfId="0" applyFont="1" applyFill="1" applyBorder="1" applyAlignment="1" applyProtection="1">
      <alignment horizontal="center" vertical="center"/>
      <protection locked="0"/>
    </xf>
    <xf numFmtId="0" fontId="45" fillId="34" borderId="25" xfId="0" applyFont="1" applyFill="1" applyBorder="1" applyAlignment="1" applyProtection="1">
      <alignment horizontal="center" vertical="center"/>
      <protection locked="0"/>
    </xf>
    <xf numFmtId="0" fontId="39" fillId="0" borderId="55" xfId="0" applyFont="1" applyBorder="1" applyAlignment="1" applyProtection="1">
      <alignment vertical="center"/>
      <protection/>
    </xf>
    <xf numFmtId="0" fontId="39" fillId="0" borderId="56" xfId="0" applyFont="1" applyBorder="1" applyAlignment="1" applyProtection="1">
      <alignment vertical="center"/>
      <protection/>
    </xf>
    <xf numFmtId="164" fontId="68" fillId="34" borderId="55" xfId="57" applyNumberFormat="1" applyFont="1" applyFill="1" applyBorder="1" applyAlignment="1" applyProtection="1">
      <alignment horizontal="left" vertical="center" indent="1"/>
      <protection locked="0"/>
    </xf>
    <xf numFmtId="164" fontId="39" fillId="34" borderId="55" xfId="0" applyNumberFormat="1" applyFont="1" applyFill="1" applyBorder="1" applyAlignment="1" applyProtection="1">
      <alignment horizontal="left" vertical="center" indent="1"/>
      <protection locked="0"/>
    </xf>
    <xf numFmtId="164" fontId="39" fillId="34" borderId="13" xfId="0" applyNumberFormat="1" applyFont="1" applyFill="1" applyBorder="1" applyAlignment="1" applyProtection="1">
      <alignment horizontal="left" vertical="center" indent="1"/>
      <protection locked="0"/>
    </xf>
    <xf numFmtId="0" fontId="68" fillId="0" borderId="21" xfId="57" applyFont="1" applyBorder="1" applyAlignment="1" applyProtection="1">
      <alignment horizontal="left" vertical="center" indent="1"/>
      <protection/>
    </xf>
    <xf numFmtId="0" fontId="34" fillId="0" borderId="56" xfId="0" applyFont="1" applyBorder="1" applyAlignment="1" applyProtection="1">
      <alignment horizontal="left" vertical="center" indent="1"/>
      <protection/>
    </xf>
    <xf numFmtId="0" fontId="39" fillId="34" borderId="57" xfId="0" applyFont="1" applyFill="1" applyBorder="1" applyAlignment="1" applyProtection="1">
      <alignment horizontal="left" vertical="center" indent="1"/>
      <protection locked="0"/>
    </xf>
    <xf numFmtId="0" fontId="39" fillId="34" borderId="58" xfId="0" applyFont="1" applyFill="1" applyBorder="1" applyAlignment="1" applyProtection="1">
      <alignment horizontal="left" vertical="center" indent="1"/>
      <protection locked="0"/>
    </xf>
    <xf numFmtId="0" fontId="39" fillId="34" borderId="59" xfId="0" applyFont="1" applyFill="1" applyBorder="1" applyAlignment="1" applyProtection="1">
      <alignment horizontal="left" vertical="center" indent="1"/>
      <protection locked="0"/>
    </xf>
    <xf numFmtId="0" fontId="0" fillId="0" borderId="60" xfId="0" applyBorder="1" applyAlignment="1" applyProtection="1">
      <alignment horizontal="left" vertical="center" indent="1"/>
      <protection locked="0"/>
    </xf>
    <xf numFmtId="0" fontId="39" fillId="34" borderId="30" xfId="0" applyFont="1" applyFill="1" applyBorder="1" applyAlignment="1" applyProtection="1">
      <alignment horizontal="left" vertical="center" indent="1"/>
      <protection locked="0"/>
    </xf>
    <xf numFmtId="0" fontId="0" fillId="0" borderId="61" xfId="0" applyBorder="1" applyAlignment="1" applyProtection="1">
      <alignment horizontal="left" vertical="center" indent="1"/>
      <protection locked="0"/>
    </xf>
    <xf numFmtId="0" fontId="115" fillId="0" borderId="0" xfId="57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6" fillId="0" borderId="0" xfId="57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68" fillId="34" borderId="62" xfId="57" applyFont="1" applyFill="1" applyBorder="1" applyAlignment="1" applyProtection="1">
      <alignment horizontal="left" vertical="center" indent="1"/>
      <protection locked="0"/>
    </xf>
    <xf numFmtId="0" fontId="0" fillId="0" borderId="55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49" fillId="0" borderId="0" xfId="0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34" fillId="0" borderId="0" xfId="0" applyFont="1" applyAlignment="1" applyProtection="1">
      <alignment horizontal="left" vertical="center" indent="1"/>
      <protection/>
    </xf>
    <xf numFmtId="0" fontId="99" fillId="0" borderId="0" xfId="57" applyFont="1" applyBorder="1" applyAlignment="1" applyProtection="1">
      <alignment horizontal="left" vertical="center" indent="1"/>
      <protection/>
    </xf>
    <xf numFmtId="0" fontId="68" fillId="0" borderId="46" xfId="57" applyFont="1" applyBorder="1" applyAlignment="1" applyProtection="1">
      <alignment horizontal="left" vertical="center" indent="1"/>
      <protection/>
    </xf>
    <xf numFmtId="0" fontId="0" fillId="0" borderId="63" xfId="0" applyBorder="1" applyAlignment="1" applyProtection="1">
      <alignment horizontal="left" vertical="center" indent="1"/>
      <protection/>
    </xf>
    <xf numFmtId="164" fontId="68" fillId="34" borderId="62" xfId="57" applyNumberFormat="1" applyFont="1" applyFill="1" applyBorder="1" applyAlignment="1" applyProtection="1">
      <alignment horizontal="left" vertical="center" indent="1"/>
      <protection locked="0"/>
    </xf>
    <xf numFmtId="164" fontId="0" fillId="0" borderId="55" xfId="0" applyNumberFormat="1" applyBorder="1" applyAlignment="1" applyProtection="1">
      <alignment horizontal="left" vertical="center" indent="1"/>
      <protection locked="0"/>
    </xf>
    <xf numFmtId="164" fontId="0" fillId="0" borderId="13" xfId="0" applyNumberFormat="1" applyBorder="1" applyAlignment="1" applyProtection="1">
      <alignment horizontal="left" vertical="center" indent="1"/>
      <protection locked="0"/>
    </xf>
    <xf numFmtId="0" fontId="68" fillId="0" borderId="24" xfId="57" applyFont="1" applyBorder="1" applyAlignment="1" applyProtection="1">
      <alignment horizontal="center" vertical="center"/>
      <protection/>
    </xf>
    <xf numFmtId="0" fontId="68" fillId="0" borderId="54" xfId="57" applyFont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25" xfId="0" applyFont="1" applyFill="1" applyBorder="1" applyAlignment="1" applyProtection="1">
      <alignment horizontal="center" vertical="center"/>
      <protection/>
    </xf>
    <xf numFmtId="0" fontId="68" fillId="34" borderId="64" xfId="57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0" fontId="0" fillId="0" borderId="66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70" fillId="0" borderId="13" xfId="57" applyFont="1" applyBorder="1" applyAlignment="1" applyProtection="1">
      <alignment horizontal="left" vertical="center" indent="1"/>
      <protection/>
    </xf>
    <xf numFmtId="0" fontId="0" fillId="0" borderId="46" xfId="0" applyBorder="1" applyAlignment="1" applyProtection="1">
      <alignment horizontal="left" vertical="center" indent="1"/>
      <protection/>
    </xf>
    <xf numFmtId="0" fontId="108" fillId="33" borderId="68" xfId="57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 horizontal="left" vertical="center" indent="1"/>
      <protection/>
    </xf>
    <xf numFmtId="0" fontId="0" fillId="0" borderId="56" xfId="0" applyBorder="1" applyAlignment="1" applyProtection="1">
      <alignment horizontal="left" vertical="center" indent="1"/>
      <protection/>
    </xf>
    <xf numFmtId="0" fontId="68" fillId="0" borderId="24" xfId="57" applyFont="1" applyBorder="1" applyAlignment="1" applyProtection="1">
      <alignment horizontal="left" vertical="center" indent="1"/>
      <protection/>
    </xf>
    <xf numFmtId="0" fontId="0" fillId="0" borderId="69" xfId="0" applyBorder="1" applyAlignment="1" applyProtection="1">
      <alignment horizontal="left" vertical="center" indent="1"/>
      <protection/>
    </xf>
    <xf numFmtId="0" fontId="0" fillId="0" borderId="22" xfId="0" applyBorder="1" applyAlignment="1" applyProtection="1">
      <alignment horizontal="left" vertical="center" indent="1"/>
      <protection/>
    </xf>
    <xf numFmtId="0" fontId="0" fillId="0" borderId="31" xfId="0" applyBorder="1" applyAlignment="1" applyProtection="1">
      <alignment horizontal="left" vertical="center" indent="1"/>
      <protection/>
    </xf>
    <xf numFmtId="0" fontId="0" fillId="0" borderId="44" xfId="0" applyBorder="1" applyAlignment="1" applyProtection="1">
      <alignment horizontal="left" vertical="center" indent="1"/>
      <protection/>
    </xf>
    <xf numFmtId="0" fontId="0" fillId="0" borderId="70" xfId="0" applyBorder="1" applyAlignment="1" applyProtection="1">
      <alignment horizontal="left" vertical="center" indent="1"/>
      <protection/>
    </xf>
    <xf numFmtId="0" fontId="70" fillId="0" borderId="0" xfId="57" applyFont="1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left" vertical="center" indent="1"/>
      <protection/>
    </xf>
    <xf numFmtId="0" fontId="34" fillId="0" borderId="69" xfId="0" applyFont="1" applyBorder="1" applyAlignment="1" applyProtection="1">
      <alignment horizontal="left" vertical="center" indent="1"/>
      <protection/>
    </xf>
    <xf numFmtId="0" fontId="39" fillId="34" borderId="24" xfId="0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horizontal="center" vertical="center"/>
      <protection locked="0"/>
    </xf>
    <xf numFmtId="0" fontId="39" fillId="34" borderId="54" xfId="0" applyFont="1" applyFill="1" applyBorder="1" applyAlignment="1" applyProtection="1">
      <alignment horizontal="center" vertical="center"/>
      <protection locked="0"/>
    </xf>
    <xf numFmtId="0" fontId="39" fillId="34" borderId="22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locked="0"/>
    </xf>
    <xf numFmtId="0" fontId="39" fillId="34" borderId="65" xfId="0" applyFont="1" applyFill="1" applyBorder="1" applyAlignment="1" applyProtection="1">
      <alignment horizontal="center" vertical="center"/>
      <protection locked="0"/>
    </xf>
    <xf numFmtId="0" fontId="39" fillId="34" borderId="44" xfId="0" applyFont="1" applyFill="1" applyBorder="1" applyAlignment="1" applyProtection="1">
      <alignment horizontal="center" vertical="center"/>
      <protection locked="0"/>
    </xf>
    <xf numFmtId="0" fontId="39" fillId="34" borderId="12" xfId="0" applyFont="1" applyFill="1" applyBorder="1" applyAlignment="1" applyProtection="1">
      <alignment horizontal="center" vertical="center"/>
      <protection locked="0"/>
    </xf>
    <xf numFmtId="0" fontId="39" fillId="34" borderId="67" xfId="0" applyFont="1" applyFill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left" vertical="center" indent="1"/>
      <protection/>
    </xf>
    <xf numFmtId="0" fontId="39" fillId="0" borderId="22" xfId="0" applyFont="1" applyBorder="1" applyAlignment="1" applyProtection="1">
      <alignment horizontal="left" vertical="center" indent="1"/>
      <protection/>
    </xf>
    <xf numFmtId="0" fontId="34" fillId="0" borderId="31" xfId="0" applyFont="1" applyBorder="1" applyAlignment="1" applyProtection="1">
      <alignment horizontal="left" vertical="center" indent="1"/>
      <protection/>
    </xf>
    <xf numFmtId="0" fontId="34" fillId="0" borderId="22" xfId="0" applyFont="1" applyBorder="1" applyAlignment="1" applyProtection="1">
      <alignment horizontal="left" vertical="center" indent="1"/>
      <protection/>
    </xf>
    <xf numFmtId="0" fontId="34" fillId="0" borderId="44" xfId="0" applyFont="1" applyBorder="1" applyAlignment="1" applyProtection="1">
      <alignment horizontal="left" vertical="center" indent="1"/>
      <protection/>
    </xf>
    <xf numFmtId="0" fontId="34" fillId="0" borderId="70" xfId="0" applyFont="1" applyBorder="1" applyAlignment="1" applyProtection="1">
      <alignment horizontal="left" vertical="center" indent="1"/>
      <protection/>
    </xf>
    <xf numFmtId="0" fontId="68" fillId="34" borderId="57" xfId="57" applyFont="1" applyFill="1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0" fontId="39" fillId="34" borderId="71" xfId="0" applyFont="1" applyFill="1" applyBorder="1" applyAlignment="1" applyProtection="1">
      <alignment horizontal="left" vertical="center" indent="1"/>
      <protection locked="0"/>
    </xf>
    <xf numFmtId="0" fontId="39" fillId="34" borderId="72" xfId="0" applyFont="1" applyFill="1" applyBorder="1" applyAlignment="1" applyProtection="1">
      <alignment horizontal="left" vertical="center" indent="1"/>
      <protection locked="0"/>
    </xf>
    <xf numFmtId="0" fontId="68" fillId="34" borderId="50" xfId="57" applyFont="1" applyFill="1" applyBorder="1" applyAlignment="1" applyProtection="1">
      <alignment horizontal="left" vertical="center" indent="1"/>
      <protection locked="0"/>
    </xf>
    <xf numFmtId="0" fontId="68" fillId="0" borderId="62" xfId="57" applyFont="1" applyBorder="1" applyAlignment="1" applyProtection="1">
      <alignment horizontal="left" vertical="center" indent="1"/>
      <protection/>
    </xf>
    <xf numFmtId="0" fontId="0" fillId="0" borderId="55" xfId="0" applyBorder="1" applyAlignment="1" applyProtection="1">
      <alignment horizontal="left" vertical="center" indent="1"/>
      <protection/>
    </xf>
    <xf numFmtId="0" fontId="68" fillId="34" borderId="24" xfId="57" applyFont="1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68" fillId="0" borderId="21" xfId="57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68" fillId="0" borderId="14" xfId="57" applyFont="1" applyBorder="1" applyAlignment="1" applyProtection="1">
      <alignment horizontal="center" vertical="center"/>
      <protection/>
    </xf>
    <xf numFmtId="0" fontId="102" fillId="34" borderId="23" xfId="57" applyFont="1" applyFill="1" applyBorder="1" applyAlignment="1" applyProtection="1">
      <alignment horizontal="center" vertical="center"/>
      <protection locked="0"/>
    </xf>
    <xf numFmtId="0" fontId="102" fillId="34" borderId="25" xfId="57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horizontal="left" vertical="center" indent="1"/>
      <protection locked="0"/>
    </xf>
    <xf numFmtId="0" fontId="39" fillId="34" borderId="54" xfId="0" applyFont="1" applyFill="1" applyBorder="1" applyAlignment="1" applyProtection="1">
      <alignment horizontal="left" vertical="center" indent="1"/>
      <protection locked="0"/>
    </xf>
    <xf numFmtId="0" fontId="104" fillId="16" borderId="18" xfId="53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7" fillId="0" borderId="18" xfId="53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8" fillId="33" borderId="0" xfId="53" applyFont="1" applyFill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04" fillId="16" borderId="18" xfId="53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Standard 2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95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1</xdr:col>
      <xdr:colOff>704850</xdr:colOff>
      <xdr:row>5</xdr:row>
      <xdr:rowOff>57150</xdr:rowOff>
    </xdr:to>
    <xdr:pic>
      <xdr:nvPicPr>
        <xdr:cNvPr id="1" name="Image 2" descr="D:\mes documents Henri Chauchet\Fede\FFMN\Logo FFMN\New logo FFMN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238125</xdr:colOff>
      <xdr:row>27</xdr:row>
      <xdr:rowOff>57150</xdr:rowOff>
    </xdr:from>
    <xdr:to>
      <xdr:col>48</xdr:col>
      <xdr:colOff>238125</xdr:colOff>
      <xdr:row>80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5495925"/>
          <a:ext cx="15240000" cy="857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238125</xdr:colOff>
      <xdr:row>27</xdr:row>
      <xdr:rowOff>57150</xdr:rowOff>
    </xdr:from>
    <xdr:to>
      <xdr:col>48</xdr:col>
      <xdr:colOff>238125</xdr:colOff>
      <xdr:row>80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5495925"/>
          <a:ext cx="15240000" cy="857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mr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zoomScalePageLayoutView="0" workbookViewId="0" topLeftCell="A1">
      <selection activeCell="C24" sqref="C24:H24"/>
    </sheetView>
  </sheetViews>
  <sheetFormatPr defaultColWidth="11.421875" defaultRowHeight="12.75"/>
  <cols>
    <col min="1" max="1" width="8.140625" style="2" customWidth="1"/>
    <col min="2" max="2" width="13.421875" style="2" customWidth="1"/>
    <col min="3" max="3" width="9.421875" style="2" customWidth="1"/>
    <col min="4" max="5" width="3.28125" style="2" customWidth="1"/>
    <col min="6" max="6" width="8.421875" style="2" customWidth="1"/>
    <col min="7" max="7" width="12.140625" style="2" customWidth="1"/>
    <col min="8" max="9" width="3.28125" style="2" customWidth="1"/>
    <col min="10" max="10" width="8.8515625" style="2" customWidth="1"/>
    <col min="11" max="11" width="3.28125" style="2" customWidth="1"/>
    <col min="12" max="12" width="11.421875" style="2" customWidth="1"/>
    <col min="13" max="13" width="7.140625" style="2" customWidth="1"/>
    <col min="14" max="14" width="5.00390625" style="2" customWidth="1"/>
    <col min="15" max="17" width="11.421875" style="2" customWidth="1"/>
    <col min="18" max="18" width="11.421875" style="2" hidden="1" customWidth="1"/>
    <col min="19" max="16384" width="11.421875" style="2" customWidth="1"/>
  </cols>
  <sheetData>
    <row r="1" spans="1:20" ht="15.75" customHeight="1">
      <c r="A1" s="18" t="s">
        <v>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305" t="s">
        <v>28</v>
      </c>
      <c r="S1" s="20"/>
      <c r="T1" s="20"/>
    </row>
    <row r="2" spans="1:20" ht="26.25" customHeight="1">
      <c r="A2" s="274" t="s">
        <v>34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0"/>
      <c r="R2" s="306"/>
      <c r="S2" s="20"/>
      <c r="T2" s="20"/>
    </row>
    <row r="3" spans="1:20" ht="15" customHeight="1">
      <c r="A3" s="65" t="s">
        <v>1</v>
      </c>
      <c r="B3" s="65"/>
      <c r="C3" s="65"/>
      <c r="D3" s="65"/>
      <c r="E3" s="6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307"/>
      <c r="S3" s="20"/>
      <c r="T3" s="20"/>
    </row>
    <row r="4" spans="1:20" ht="18" customHeight="1">
      <c r="A4" s="276" t="str">
        <f>"COMPTE-RENDU DE COMPETITION FSR.V "&amp;$R$32</f>
        <v>COMPTE-RENDU DE COMPETITION FSR.V 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0"/>
      <c r="R4" s="307"/>
      <c r="S4" s="20"/>
      <c r="T4" s="20"/>
    </row>
    <row r="5" spans="1:20" ht="15" customHeight="1">
      <c r="A5" s="65"/>
      <c r="B5" s="65"/>
      <c r="C5" s="65"/>
      <c r="D5" s="65"/>
      <c r="E5" s="65"/>
      <c r="F5" s="19"/>
      <c r="G5" s="19"/>
      <c r="H5" s="19"/>
      <c r="I5" s="19"/>
      <c r="J5" s="19"/>
      <c r="K5" s="19"/>
      <c r="L5" s="19"/>
      <c r="M5" s="19"/>
      <c r="N5" s="19"/>
      <c r="O5" s="81"/>
      <c r="P5" s="104"/>
      <c r="Q5" s="20"/>
      <c r="R5" s="307"/>
      <c r="S5" s="20"/>
      <c r="T5" s="20"/>
    </row>
    <row r="6" spans="1:20" ht="15" customHeight="1">
      <c r="A6" s="65"/>
      <c r="B6" s="65"/>
      <c r="C6" s="65"/>
      <c r="D6" s="65"/>
      <c r="E6" s="65"/>
      <c r="F6" s="19"/>
      <c r="G6" s="19"/>
      <c r="H6" s="19"/>
      <c r="I6" s="19"/>
      <c r="J6" s="19"/>
      <c r="K6" s="19"/>
      <c r="L6" s="19"/>
      <c r="M6" s="19"/>
      <c r="N6" s="19"/>
      <c r="O6" s="104"/>
      <c r="P6" s="104"/>
      <c r="Q6" s="20"/>
      <c r="R6" s="307"/>
      <c r="S6" s="20"/>
      <c r="T6" s="20"/>
    </row>
    <row r="7" spans="1:20" s="1" customFormat="1" ht="15" customHeight="1">
      <c r="A7" s="26" t="s">
        <v>447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3"/>
      <c r="M7" s="23"/>
      <c r="N7" s="23"/>
      <c r="O7" s="104"/>
      <c r="P7" s="104"/>
      <c r="Q7" s="23"/>
      <c r="R7" s="24"/>
      <c r="S7" s="23"/>
      <c r="T7" s="23"/>
    </row>
    <row r="8" spans="1:20" s="1" customFormat="1" ht="12" customHeight="1">
      <c r="A8" s="66" t="s">
        <v>448</v>
      </c>
      <c r="B8" s="66"/>
      <c r="C8" s="66"/>
      <c r="D8" s="66"/>
      <c r="E8" s="66"/>
      <c r="F8" s="25"/>
      <c r="G8" s="25"/>
      <c r="H8" s="25"/>
      <c r="I8" s="26"/>
      <c r="J8" s="26"/>
      <c r="K8" s="26"/>
      <c r="L8" s="26"/>
      <c r="M8" s="26"/>
      <c r="N8" s="26"/>
      <c r="O8" s="23"/>
      <c r="P8" s="23"/>
      <c r="Q8" s="23"/>
      <c r="R8" s="24"/>
      <c r="S8" s="23"/>
      <c r="T8" s="23"/>
    </row>
    <row r="9" spans="1:20" s="1" customFormat="1" ht="12" customHeight="1">
      <c r="A9" s="66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23"/>
      <c r="R9" s="24"/>
      <c r="S9" s="23"/>
      <c r="T9" s="63"/>
    </row>
    <row r="10" spans="1:20" s="1" customFormat="1" ht="12" customHeight="1">
      <c r="A10" s="238" t="s">
        <v>451</v>
      </c>
      <c r="B10" s="27"/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3"/>
      <c r="T10" s="23"/>
    </row>
    <row r="11" spans="1:20" s="1" customFormat="1" ht="12" customHeight="1">
      <c r="A11" s="26"/>
      <c r="B11" s="26"/>
      <c r="C11" s="26"/>
      <c r="D11" s="26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</row>
    <row r="12" spans="1:20" s="1" customFormat="1" ht="12" customHeight="1">
      <c r="A12" s="239" t="s">
        <v>449</v>
      </c>
      <c r="B12" s="240" t="s">
        <v>450</v>
      </c>
      <c r="C12" s="26"/>
      <c r="D12" s="26"/>
      <c r="E12" s="26"/>
      <c r="F12" s="26"/>
      <c r="G12" s="26"/>
      <c r="H12" s="26"/>
      <c r="I12" s="26"/>
      <c r="J12" s="26"/>
      <c r="K12" s="26"/>
      <c r="L12" s="23"/>
      <c r="M12" s="23"/>
      <c r="N12" s="23"/>
      <c r="O12" s="23"/>
      <c r="P12" s="23"/>
      <c r="Q12" s="23"/>
      <c r="R12" s="24"/>
      <c r="S12" s="23"/>
      <c r="T12" s="23"/>
    </row>
    <row r="13" spans="1:20" s="1" customFormat="1" ht="19.5" customHeight="1">
      <c r="A13" s="28"/>
      <c r="B13" s="29"/>
      <c r="C13" s="29"/>
      <c r="D13" s="29"/>
      <c r="E13" s="29"/>
      <c r="F13" s="30"/>
      <c r="G13" s="30"/>
      <c r="H13" s="31"/>
      <c r="I13" s="26"/>
      <c r="J13" s="26"/>
      <c r="K13" s="26"/>
      <c r="L13" s="23"/>
      <c r="M13" s="23"/>
      <c r="N13" s="23"/>
      <c r="O13" s="23"/>
      <c r="P13" s="23"/>
      <c r="Q13" s="23"/>
      <c r="R13" s="24"/>
      <c r="S13" s="23"/>
      <c r="T13" s="23"/>
    </row>
    <row r="14" spans="1:20" s="1" customFormat="1" ht="19.5" customHeight="1">
      <c r="A14" s="71" t="s">
        <v>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05"/>
      <c r="L14" s="107" t="s">
        <v>35</v>
      </c>
      <c r="M14" s="107"/>
      <c r="N14" s="107"/>
      <c r="O14" s="82"/>
      <c r="P14" s="82"/>
      <c r="Q14" s="106"/>
      <c r="R14" s="72"/>
      <c r="S14" s="23"/>
      <c r="T14" s="23"/>
    </row>
    <row r="15" spans="1:20" s="1" customFormat="1" ht="19.5" customHeight="1">
      <c r="A15" s="266" t="s">
        <v>3</v>
      </c>
      <c r="B15" s="309"/>
      <c r="C15" s="287"/>
      <c r="D15" s="288"/>
      <c r="E15" s="288"/>
      <c r="F15" s="288"/>
      <c r="G15" s="288"/>
      <c r="H15" s="288"/>
      <c r="I15" s="288"/>
      <c r="J15" s="289"/>
      <c r="K15" s="116"/>
      <c r="L15" s="285" t="s">
        <v>56</v>
      </c>
      <c r="M15" s="286"/>
      <c r="N15" s="303" t="s">
        <v>60</v>
      </c>
      <c r="O15" s="304"/>
      <c r="P15" s="304"/>
      <c r="Q15" s="110"/>
      <c r="R15" s="73"/>
      <c r="S15" s="23"/>
      <c r="T15" s="23"/>
    </row>
    <row r="16" spans="1:20" s="1" customFormat="1" ht="19.5" customHeight="1">
      <c r="A16" s="310" t="s">
        <v>4</v>
      </c>
      <c r="B16" s="311"/>
      <c r="C16" s="294"/>
      <c r="D16" s="295"/>
      <c r="E16" s="295"/>
      <c r="F16" s="295"/>
      <c r="G16" s="295"/>
      <c r="H16" s="295"/>
      <c r="I16" s="295"/>
      <c r="J16" s="296"/>
      <c r="K16" s="116"/>
      <c r="L16" s="285" t="s">
        <v>57</v>
      </c>
      <c r="M16" s="286"/>
      <c r="N16" s="303" t="s">
        <v>61</v>
      </c>
      <c r="O16" s="304"/>
      <c r="P16" s="304"/>
      <c r="Q16" s="110"/>
      <c r="R16" s="73"/>
      <c r="S16" s="23"/>
      <c r="T16" s="23"/>
    </row>
    <row r="17" spans="1:20" s="1" customFormat="1" ht="19.5" customHeight="1">
      <c r="A17" s="312"/>
      <c r="B17" s="313"/>
      <c r="C17" s="297"/>
      <c r="D17" s="298"/>
      <c r="E17" s="298"/>
      <c r="F17" s="298"/>
      <c r="G17" s="298"/>
      <c r="H17" s="298"/>
      <c r="I17" s="298"/>
      <c r="J17" s="299"/>
      <c r="K17" s="116"/>
      <c r="L17" s="285" t="s">
        <v>58</v>
      </c>
      <c r="M17" s="286"/>
      <c r="N17" s="303" t="s">
        <v>62</v>
      </c>
      <c r="O17" s="304"/>
      <c r="P17" s="304"/>
      <c r="Q17" s="110"/>
      <c r="R17" s="73"/>
      <c r="S17" s="23"/>
      <c r="T17" s="23"/>
    </row>
    <row r="18" spans="1:20" s="1" customFormat="1" ht="19.5" customHeight="1">
      <c r="A18" s="312"/>
      <c r="B18" s="313"/>
      <c r="C18" s="297"/>
      <c r="D18" s="298"/>
      <c r="E18" s="298"/>
      <c r="F18" s="298"/>
      <c r="G18" s="298"/>
      <c r="H18" s="298"/>
      <c r="I18" s="298"/>
      <c r="J18" s="299"/>
      <c r="K18" s="116"/>
      <c r="L18" s="285" t="s">
        <v>59</v>
      </c>
      <c r="M18" s="286"/>
      <c r="N18" s="303" t="s">
        <v>63</v>
      </c>
      <c r="O18" s="304"/>
      <c r="P18" s="304"/>
      <c r="Q18" s="110"/>
      <c r="R18" s="73"/>
      <c r="S18" s="23"/>
      <c r="T18" s="23"/>
    </row>
    <row r="19" spans="1:20" s="1" customFormat="1" ht="19.5" customHeight="1">
      <c r="A19" s="314"/>
      <c r="B19" s="315"/>
      <c r="C19" s="300"/>
      <c r="D19" s="301"/>
      <c r="E19" s="301"/>
      <c r="F19" s="301"/>
      <c r="G19" s="301"/>
      <c r="H19" s="301"/>
      <c r="I19" s="301"/>
      <c r="J19" s="302"/>
      <c r="K19" s="116"/>
      <c r="L19" s="42"/>
      <c r="M19" s="42"/>
      <c r="N19" s="42"/>
      <c r="O19" s="42"/>
      <c r="P19" s="42"/>
      <c r="Q19" s="23"/>
      <c r="R19" s="24"/>
      <c r="S19" s="23"/>
      <c r="T19" s="23"/>
    </row>
    <row r="20" spans="1:20" s="1" customFormat="1" ht="19.5" customHeight="1">
      <c r="A20" s="266" t="s">
        <v>5</v>
      </c>
      <c r="B20" s="309"/>
      <c r="C20" s="278"/>
      <c r="D20" s="279"/>
      <c r="E20" s="279"/>
      <c r="F20" s="279"/>
      <c r="G20" s="279"/>
      <c r="H20" s="279"/>
      <c r="I20" s="279"/>
      <c r="J20" s="280"/>
      <c r="K20" s="116"/>
      <c r="L20" s="108" t="s">
        <v>23</v>
      </c>
      <c r="M20" s="42"/>
      <c r="N20" s="42"/>
      <c r="O20" s="42"/>
      <c r="P20" s="42"/>
      <c r="Q20" s="23"/>
      <c r="R20" s="24"/>
      <c r="S20" s="23"/>
      <c r="T20" s="23"/>
    </row>
    <row r="21" spans="1:20" s="3" customFormat="1" ht="19.5" customHeight="1">
      <c r="A21" s="29"/>
      <c r="B21" s="29"/>
      <c r="C21" s="29"/>
      <c r="D21" s="29"/>
      <c r="E21" s="29"/>
      <c r="F21" s="29"/>
      <c r="G21" s="29"/>
      <c r="H21" s="32"/>
      <c r="I21" s="29"/>
      <c r="J21" s="33"/>
      <c r="K21" s="33"/>
      <c r="L21" s="113" t="s">
        <v>14</v>
      </c>
      <c r="M21" s="290" t="s">
        <v>15</v>
      </c>
      <c r="N21" s="291"/>
      <c r="O21" s="113" t="s">
        <v>16</v>
      </c>
      <c r="P21" s="112" t="s">
        <v>22</v>
      </c>
      <c r="Q21" s="34"/>
      <c r="R21" s="35"/>
      <c r="S21" s="34"/>
      <c r="T21" s="34"/>
    </row>
    <row r="22" spans="1:20" s="3" customFormat="1" ht="19.5" customHeight="1">
      <c r="A22" s="252" t="s">
        <v>66</v>
      </c>
      <c r="B22" s="308"/>
      <c r="C22" s="308"/>
      <c r="D22" s="308"/>
      <c r="E22" s="308"/>
      <c r="F22" s="308"/>
      <c r="G22" s="308"/>
      <c r="H22" s="308"/>
      <c r="I22" s="32"/>
      <c r="J22" s="108"/>
      <c r="K22" s="108"/>
      <c r="L22" s="114">
        <f>IF(P22&lt;&gt;"",P22-M22,"")</f>
      </c>
      <c r="M22" s="292">
        <f>IF(P22&lt;&gt;"",COUNTIF('Fiche résultats'!F5:F44,"J"),"")</f>
      </c>
      <c r="N22" s="293"/>
      <c r="O22" s="111"/>
      <c r="P22" s="87">
        <f>IF($R$32&lt;&gt;"",'Fiche résultats'!E100,"")</f>
      </c>
      <c r="Q22" s="34"/>
      <c r="R22" s="35"/>
      <c r="S22" s="34"/>
      <c r="T22" s="34"/>
    </row>
    <row r="23" spans="1:20" ht="19.5" customHeight="1">
      <c r="A23" s="266" t="s">
        <v>7</v>
      </c>
      <c r="B23" s="267"/>
      <c r="C23" s="256"/>
      <c r="D23" s="257"/>
      <c r="E23" s="257"/>
      <c r="F23" s="257"/>
      <c r="G23" s="257"/>
      <c r="H23" s="258"/>
      <c r="I23" s="67"/>
      <c r="J23" s="76"/>
      <c r="K23" s="76"/>
      <c r="L23" s="117"/>
      <c r="M23" s="117"/>
      <c r="N23" s="117"/>
      <c r="O23" s="316"/>
      <c r="P23" s="317"/>
      <c r="Q23" s="20"/>
      <c r="R23" s="17"/>
      <c r="S23" s="20"/>
      <c r="T23" s="20"/>
    </row>
    <row r="24" spans="1:20" ht="19.5" customHeight="1">
      <c r="A24" s="266" t="s">
        <v>8</v>
      </c>
      <c r="B24" s="267"/>
      <c r="C24" s="263"/>
      <c r="D24" s="264"/>
      <c r="E24" s="264"/>
      <c r="F24" s="264"/>
      <c r="G24" s="264"/>
      <c r="H24" s="265"/>
      <c r="I24" s="68"/>
      <c r="J24" s="252" t="s">
        <v>6</v>
      </c>
      <c r="K24" s="253"/>
      <c r="L24" s="253"/>
      <c r="M24" s="253"/>
      <c r="N24" s="253"/>
      <c r="O24" s="253"/>
      <c r="P24" s="253"/>
      <c r="Q24" s="20"/>
      <c r="R24" s="17"/>
      <c r="S24" s="20"/>
      <c r="T24" s="20"/>
    </row>
    <row r="25" spans="1:20" ht="19.5" customHeight="1">
      <c r="A25" s="266" t="s">
        <v>67</v>
      </c>
      <c r="B25" s="267"/>
      <c r="C25" s="256"/>
      <c r="D25" s="257"/>
      <c r="E25" s="257"/>
      <c r="F25" s="257"/>
      <c r="G25" s="257"/>
      <c r="H25" s="258"/>
      <c r="I25" s="69"/>
      <c r="J25" s="347" t="s">
        <v>29</v>
      </c>
      <c r="K25" s="347"/>
      <c r="L25" s="84" t="s">
        <v>30</v>
      </c>
      <c r="M25" s="250" t="s">
        <v>31</v>
      </c>
      <c r="N25" s="251"/>
      <c r="O25" s="84" t="s">
        <v>32</v>
      </c>
      <c r="P25" s="84" t="s">
        <v>33</v>
      </c>
      <c r="Q25" s="20"/>
      <c r="R25" s="17"/>
      <c r="S25" s="20"/>
      <c r="T25" s="20"/>
    </row>
    <row r="26" spans="1:20" ht="19.5" customHeight="1">
      <c r="A26" s="266" t="s">
        <v>10</v>
      </c>
      <c r="B26" s="267"/>
      <c r="C26" s="256"/>
      <c r="D26" s="257"/>
      <c r="E26" s="257"/>
      <c r="F26" s="257"/>
      <c r="G26" s="350"/>
      <c r="H26" s="351"/>
      <c r="I26" s="65"/>
      <c r="J26" s="348"/>
      <c r="K26" s="349"/>
      <c r="L26" s="85"/>
      <c r="M26" s="259"/>
      <c r="N26" s="260"/>
      <c r="O26" s="86"/>
      <c r="P26" s="118"/>
      <c r="Q26" s="5"/>
      <c r="R26" s="17"/>
      <c r="S26" s="20"/>
      <c r="T26" s="20"/>
    </row>
    <row r="27" spans="1:20" ht="19.5" customHeight="1">
      <c r="A27" s="328" t="s">
        <v>68</v>
      </c>
      <c r="B27" s="318"/>
      <c r="C27" s="340" t="s">
        <v>26</v>
      </c>
      <c r="D27" s="341"/>
      <c r="E27" s="341"/>
      <c r="F27" s="341"/>
      <c r="G27" s="309"/>
      <c r="H27" s="80"/>
      <c r="I27" s="65"/>
      <c r="J27" s="74"/>
      <c r="K27" s="74"/>
      <c r="L27" s="75"/>
      <c r="M27" s="75"/>
      <c r="N27" s="75"/>
      <c r="O27" s="8"/>
      <c r="P27" s="75"/>
      <c r="Q27" s="5"/>
      <c r="R27" s="17"/>
      <c r="S27" s="20"/>
      <c r="T27" s="20"/>
    </row>
    <row r="28" spans="1:20" ht="19.5" customHeight="1">
      <c r="A28" s="329"/>
      <c r="B28" s="330"/>
      <c r="C28" s="340" t="s">
        <v>13</v>
      </c>
      <c r="D28" s="341"/>
      <c r="E28" s="341"/>
      <c r="F28" s="341"/>
      <c r="G28" s="309"/>
      <c r="H28" s="91"/>
      <c r="I28" s="65"/>
      <c r="J28" s="74"/>
      <c r="K28" s="74"/>
      <c r="L28" s="75"/>
      <c r="M28" s="75"/>
      <c r="N28" s="75"/>
      <c r="O28" s="8"/>
      <c r="P28" s="75"/>
      <c r="Q28" s="5"/>
      <c r="R28" s="17"/>
      <c r="S28" s="20"/>
      <c r="T28" s="20"/>
    </row>
    <row r="29" spans="1:20" ht="19.5" customHeight="1">
      <c r="A29" s="331"/>
      <c r="B29" s="330"/>
      <c r="C29" s="340" t="s">
        <v>64</v>
      </c>
      <c r="D29" s="341"/>
      <c r="E29" s="341"/>
      <c r="F29" s="341"/>
      <c r="G29" s="309"/>
      <c r="H29" s="91"/>
      <c r="I29" s="65"/>
      <c r="J29" s="252" t="s">
        <v>9</v>
      </c>
      <c r="K29" s="253"/>
      <c r="L29" s="253"/>
      <c r="M29" s="253"/>
      <c r="N29" s="253"/>
      <c r="O29" s="253"/>
      <c r="P29" s="77"/>
      <c r="Q29" s="5"/>
      <c r="R29" s="17"/>
      <c r="S29" s="20"/>
      <c r="T29" s="20"/>
    </row>
    <row r="30" spans="1:20" ht="19.5" customHeight="1">
      <c r="A30" s="332"/>
      <c r="B30" s="333"/>
      <c r="C30" s="340" t="s">
        <v>24</v>
      </c>
      <c r="D30" s="341"/>
      <c r="E30" s="341"/>
      <c r="F30" s="341"/>
      <c r="G30" s="309"/>
      <c r="H30" s="91"/>
      <c r="I30" s="65"/>
      <c r="J30" s="345" t="s">
        <v>11</v>
      </c>
      <c r="K30" s="346"/>
      <c r="L30" s="80"/>
      <c r="M30" s="254" t="s">
        <v>12</v>
      </c>
      <c r="N30" s="255"/>
      <c r="O30" s="88"/>
      <c r="P30" s="78"/>
      <c r="Q30" s="5"/>
      <c r="R30" s="17"/>
      <c r="S30" s="20"/>
      <c r="T30" s="20"/>
    </row>
    <row r="31" spans="1:20" ht="19.5" customHeight="1">
      <c r="A31" s="37"/>
      <c r="B31" s="117"/>
      <c r="C31" s="117"/>
      <c r="D31" s="117"/>
      <c r="E31" s="117"/>
      <c r="F31" s="38"/>
      <c r="G31" s="38"/>
      <c r="H31" s="39"/>
      <c r="I31" s="65"/>
      <c r="J31" s="79"/>
      <c r="K31" s="79"/>
      <c r="L31" s="79"/>
      <c r="M31" s="79"/>
      <c r="N31" s="79"/>
      <c r="O31" s="79"/>
      <c r="P31" s="79"/>
      <c r="Q31" s="5"/>
      <c r="R31" s="17"/>
      <c r="S31" s="20"/>
      <c r="T31" s="20"/>
    </row>
    <row r="32" spans="1:20" ht="19.5" customHeight="1">
      <c r="A32" s="281" t="s">
        <v>27</v>
      </c>
      <c r="B32" s="282"/>
      <c r="C32" s="282"/>
      <c r="D32" s="283"/>
      <c r="E32" s="33"/>
      <c r="F32" s="284" t="s">
        <v>18</v>
      </c>
      <c r="G32" s="284"/>
      <c r="H32" s="282"/>
      <c r="I32" s="282"/>
      <c r="J32" s="282"/>
      <c r="K32" s="282"/>
      <c r="L32" s="282"/>
      <c r="M32" s="282"/>
      <c r="N32" s="282"/>
      <c r="O32" s="282"/>
      <c r="P32" s="282"/>
      <c r="Q32" s="40"/>
      <c r="R32" s="64">
        <f>IF(COUNTA($D$33:$D$37)=0,"",IF(COUNTA($D$33:$D$37)=1,INDEX($A$33:$A$37,SUM($R$33:$R$37),1),"FAUX"))</f>
      </c>
      <c r="S32" s="20"/>
      <c r="T32" s="20"/>
    </row>
    <row r="33" spans="1:20" ht="19.5" customHeight="1">
      <c r="A33" s="109">
        <v>3.5</v>
      </c>
      <c r="B33" s="261"/>
      <c r="C33" s="262"/>
      <c r="D33" s="80"/>
      <c r="E33" s="38"/>
      <c r="F33" s="342"/>
      <c r="G33" s="295"/>
      <c r="H33" s="295"/>
      <c r="I33" s="295"/>
      <c r="J33" s="295"/>
      <c r="K33" s="295"/>
      <c r="L33" s="295"/>
      <c r="M33" s="295"/>
      <c r="N33" s="295"/>
      <c r="O33" s="295"/>
      <c r="P33" s="296"/>
      <c r="Q33" s="41"/>
      <c r="R33" s="64">
        <f>IF(D33&lt;&gt;"",ROW(D33)-ROW(R$32),"")</f>
      </c>
      <c r="S33" s="20"/>
      <c r="T33" s="20"/>
    </row>
    <row r="34" spans="1:20" ht="19.5" customHeight="1">
      <c r="A34" s="109">
        <v>7.5</v>
      </c>
      <c r="B34" s="261"/>
      <c r="C34" s="262"/>
      <c r="D34" s="80"/>
      <c r="E34" s="117"/>
      <c r="F34" s="343"/>
      <c r="G34" s="298"/>
      <c r="H34" s="298"/>
      <c r="I34" s="298"/>
      <c r="J34" s="298"/>
      <c r="K34" s="298"/>
      <c r="L34" s="298"/>
      <c r="M34" s="298"/>
      <c r="N34" s="298"/>
      <c r="O34" s="298"/>
      <c r="P34" s="299"/>
      <c r="Q34" s="41"/>
      <c r="R34" s="64">
        <f>IF(D34&lt;&gt;"",ROW(D34)-ROW(R$32),"")</f>
      </c>
      <c r="S34" s="20"/>
      <c r="T34" s="20"/>
    </row>
    <row r="35" spans="1:20" ht="19.5" customHeight="1">
      <c r="A35" s="109">
        <v>15</v>
      </c>
      <c r="B35" s="261"/>
      <c r="C35" s="262"/>
      <c r="D35" s="80"/>
      <c r="E35" s="117"/>
      <c r="F35" s="343"/>
      <c r="G35" s="298"/>
      <c r="H35" s="298"/>
      <c r="I35" s="298"/>
      <c r="J35" s="298"/>
      <c r="K35" s="298"/>
      <c r="L35" s="298"/>
      <c r="M35" s="298"/>
      <c r="N35" s="298"/>
      <c r="O35" s="298"/>
      <c r="P35" s="299"/>
      <c r="Q35" s="41"/>
      <c r="R35" s="64">
        <f>IF(D35&lt;&gt;"",ROW(D35)-ROW(R$32),"")</f>
      </c>
      <c r="S35" s="20"/>
      <c r="T35" s="20"/>
    </row>
    <row r="36" spans="1:20" ht="19.5" customHeight="1">
      <c r="A36" s="109">
        <v>27</v>
      </c>
      <c r="B36" s="261"/>
      <c r="C36" s="262"/>
      <c r="D36" s="80"/>
      <c r="E36" s="117"/>
      <c r="F36" s="343"/>
      <c r="G36" s="298"/>
      <c r="H36" s="298"/>
      <c r="I36" s="298"/>
      <c r="J36" s="298"/>
      <c r="K36" s="298"/>
      <c r="L36" s="298"/>
      <c r="M36" s="298"/>
      <c r="N36" s="298"/>
      <c r="O36" s="298"/>
      <c r="P36" s="299"/>
      <c r="Q36" s="41"/>
      <c r="R36" s="64">
        <f>IF(D36&lt;&gt;"",ROW(D36)-ROW(R$32),"")</f>
      </c>
      <c r="S36" s="20"/>
      <c r="T36" s="20"/>
    </row>
    <row r="37" spans="1:20" ht="19.5" customHeight="1">
      <c r="A37" s="109">
        <v>35</v>
      </c>
      <c r="B37" s="261"/>
      <c r="C37" s="262"/>
      <c r="D37" s="80"/>
      <c r="E37" s="117"/>
      <c r="F37" s="344"/>
      <c r="G37" s="301"/>
      <c r="H37" s="301"/>
      <c r="I37" s="301"/>
      <c r="J37" s="301"/>
      <c r="K37" s="301"/>
      <c r="L37" s="301"/>
      <c r="M37" s="301"/>
      <c r="N37" s="301"/>
      <c r="O37" s="301"/>
      <c r="P37" s="302"/>
      <c r="Q37" s="41"/>
      <c r="R37" s="64">
        <f>IF(D37&lt;&gt;"",ROW(D37)-ROW(R$32),"")</f>
      </c>
      <c r="S37" s="20"/>
      <c r="T37" s="20"/>
    </row>
    <row r="38" spans="1:20" ht="19.5" customHeight="1">
      <c r="A38" s="33"/>
      <c r="B38" s="45"/>
      <c r="C38" s="45"/>
      <c r="D38" s="45"/>
      <c r="E38" s="45"/>
      <c r="F38" s="32"/>
      <c r="G38" s="32"/>
      <c r="H38" s="32"/>
      <c r="I38" s="44"/>
      <c r="J38" s="44"/>
      <c r="K38" s="44"/>
      <c r="L38" s="44"/>
      <c r="M38" s="44"/>
      <c r="N38" s="44"/>
      <c r="O38" s="43"/>
      <c r="P38" s="69"/>
      <c r="Q38" s="46"/>
      <c r="R38" s="17"/>
      <c r="S38" s="20"/>
      <c r="T38" s="20"/>
    </row>
    <row r="39" spans="1:20" ht="19.5" customHeight="1">
      <c r="A39" s="108" t="s">
        <v>17</v>
      </c>
      <c r="B39" s="82"/>
      <c r="C39" s="83"/>
      <c r="D39" s="83"/>
      <c r="E39" s="83"/>
      <c r="F39" s="83"/>
      <c r="G39" s="117"/>
      <c r="H39" s="117"/>
      <c r="I39" s="29"/>
      <c r="J39" s="105" t="s">
        <v>25</v>
      </c>
      <c r="K39" s="105"/>
      <c r="L39" s="106"/>
      <c r="M39" s="106"/>
      <c r="N39" s="106"/>
      <c r="O39" s="106"/>
      <c r="P39" s="106"/>
      <c r="Q39" s="46"/>
      <c r="R39" s="17"/>
      <c r="S39" s="20"/>
      <c r="T39" s="20"/>
    </row>
    <row r="40" spans="1:20" ht="19.5" customHeight="1">
      <c r="A40" s="310" t="s">
        <v>20</v>
      </c>
      <c r="B40" s="318"/>
      <c r="C40" s="278"/>
      <c r="D40" s="279"/>
      <c r="E40" s="279"/>
      <c r="F40" s="279"/>
      <c r="G40" s="248" t="s">
        <v>36</v>
      </c>
      <c r="H40" s="249"/>
      <c r="I40" s="70"/>
      <c r="J40" s="319"/>
      <c r="K40" s="320"/>
      <c r="L40" s="320"/>
      <c r="M40" s="320"/>
      <c r="N40" s="320"/>
      <c r="O40" s="320"/>
      <c r="P40" s="321"/>
      <c r="Q40" s="46"/>
      <c r="R40" s="17"/>
      <c r="S40" s="20"/>
      <c r="T40" s="20"/>
    </row>
    <row r="41" spans="1:20" ht="19.5" customHeight="1">
      <c r="A41" s="310" t="s">
        <v>19</v>
      </c>
      <c r="B41" s="318"/>
      <c r="C41" s="339"/>
      <c r="D41" s="246"/>
      <c r="E41" s="246"/>
      <c r="F41" s="247"/>
      <c r="G41" s="272"/>
      <c r="H41" s="273"/>
      <c r="I41" s="70"/>
      <c r="J41" s="322"/>
      <c r="K41" s="323"/>
      <c r="L41" s="323"/>
      <c r="M41" s="323"/>
      <c r="N41" s="323"/>
      <c r="O41" s="323"/>
      <c r="P41" s="324"/>
      <c r="Q41" s="46"/>
      <c r="R41" s="17"/>
      <c r="S41" s="20"/>
      <c r="T41" s="20"/>
    </row>
    <row r="42" spans="1:20" ht="19.5" customHeight="1">
      <c r="A42" s="331"/>
      <c r="B42" s="330"/>
      <c r="C42" s="334"/>
      <c r="D42" s="335"/>
      <c r="E42" s="335"/>
      <c r="F42" s="336"/>
      <c r="G42" s="272"/>
      <c r="H42" s="273"/>
      <c r="I42" s="70"/>
      <c r="J42" s="322"/>
      <c r="K42" s="323"/>
      <c r="L42" s="323"/>
      <c r="M42" s="323"/>
      <c r="N42" s="323"/>
      <c r="O42" s="323"/>
      <c r="P42" s="324"/>
      <c r="Q42" s="46"/>
      <c r="R42" s="17"/>
      <c r="S42" s="20"/>
      <c r="T42" s="20"/>
    </row>
    <row r="43" spans="1:20" ht="19.5" customHeight="1">
      <c r="A43" s="331"/>
      <c r="B43" s="330"/>
      <c r="C43" s="334"/>
      <c r="D43" s="335"/>
      <c r="E43" s="335"/>
      <c r="F43" s="336"/>
      <c r="G43" s="272"/>
      <c r="H43" s="273"/>
      <c r="I43" s="70"/>
      <c r="J43" s="322"/>
      <c r="K43" s="323"/>
      <c r="L43" s="323"/>
      <c r="M43" s="323"/>
      <c r="N43" s="323"/>
      <c r="O43" s="323"/>
      <c r="P43" s="324"/>
      <c r="Q43" s="46"/>
      <c r="R43" s="17"/>
      <c r="S43" s="20"/>
      <c r="T43" s="20"/>
    </row>
    <row r="44" spans="1:20" ht="19.5" customHeight="1">
      <c r="A44" s="331"/>
      <c r="B44" s="330"/>
      <c r="C44" s="334"/>
      <c r="D44" s="335"/>
      <c r="E44" s="335"/>
      <c r="F44" s="336"/>
      <c r="G44" s="268"/>
      <c r="H44" s="271"/>
      <c r="I44" s="70"/>
      <c r="J44" s="322"/>
      <c r="K44" s="323"/>
      <c r="L44" s="323"/>
      <c r="M44" s="323"/>
      <c r="N44" s="323"/>
      <c r="O44" s="323"/>
      <c r="P44" s="324"/>
      <c r="Q44" s="46"/>
      <c r="R44" s="17"/>
      <c r="S44" s="20"/>
      <c r="T44" s="20"/>
    </row>
    <row r="45" spans="1:20" ht="19.5" customHeight="1">
      <c r="A45" s="331"/>
      <c r="B45" s="330"/>
      <c r="C45" s="334"/>
      <c r="D45" s="335"/>
      <c r="E45" s="335"/>
      <c r="F45" s="336"/>
      <c r="G45" s="268"/>
      <c r="H45" s="271"/>
      <c r="I45" s="70"/>
      <c r="J45" s="322"/>
      <c r="K45" s="323"/>
      <c r="L45" s="323"/>
      <c r="M45" s="323"/>
      <c r="N45" s="323"/>
      <c r="O45" s="323"/>
      <c r="P45" s="324"/>
      <c r="Q45" s="46"/>
      <c r="R45" s="17"/>
      <c r="S45" s="20"/>
      <c r="T45" s="20"/>
    </row>
    <row r="46" spans="1:20" ht="19.5" customHeight="1">
      <c r="A46" s="332"/>
      <c r="B46" s="333"/>
      <c r="C46" s="242"/>
      <c r="D46" s="337"/>
      <c r="E46" s="337"/>
      <c r="F46" s="338"/>
      <c r="G46" s="242"/>
      <c r="H46" s="243"/>
      <c r="I46" s="70"/>
      <c r="J46" s="322"/>
      <c r="K46" s="323"/>
      <c r="L46" s="323"/>
      <c r="M46" s="323"/>
      <c r="N46" s="323"/>
      <c r="O46" s="323"/>
      <c r="P46" s="324"/>
      <c r="Q46" s="46"/>
      <c r="R46" s="17"/>
      <c r="S46" s="20"/>
      <c r="T46" s="20"/>
    </row>
    <row r="47" spans="1:20" ht="19.5" customHeight="1">
      <c r="A47" s="328" t="s">
        <v>21</v>
      </c>
      <c r="B47" s="318"/>
      <c r="C47" s="244"/>
      <c r="D47" s="246"/>
      <c r="E47" s="246"/>
      <c r="F47" s="247"/>
      <c r="G47" s="244"/>
      <c r="H47" s="245"/>
      <c r="I47" s="70"/>
      <c r="J47" s="322"/>
      <c r="K47" s="323"/>
      <c r="L47" s="323"/>
      <c r="M47" s="323"/>
      <c r="N47" s="323"/>
      <c r="O47" s="323"/>
      <c r="P47" s="324"/>
      <c r="Q47" s="46"/>
      <c r="R47" s="17"/>
      <c r="S47" s="20"/>
      <c r="T47" s="20"/>
    </row>
    <row r="48" spans="1:20" ht="19.5" customHeight="1">
      <c r="A48" s="329"/>
      <c r="B48" s="330"/>
      <c r="C48" s="268"/>
      <c r="D48" s="269"/>
      <c r="E48" s="269"/>
      <c r="F48" s="270"/>
      <c r="G48" s="268"/>
      <c r="H48" s="271"/>
      <c r="I48" s="70"/>
      <c r="J48" s="322"/>
      <c r="K48" s="323"/>
      <c r="L48" s="323"/>
      <c r="M48" s="323"/>
      <c r="N48" s="323"/>
      <c r="O48" s="323"/>
      <c r="P48" s="324"/>
      <c r="Q48" s="46"/>
      <c r="R48" s="17"/>
      <c r="S48" s="20"/>
      <c r="T48" s="20"/>
    </row>
    <row r="49" spans="1:20" ht="19.5" customHeight="1">
      <c r="A49" s="329"/>
      <c r="B49" s="330"/>
      <c r="C49" s="268"/>
      <c r="D49" s="269"/>
      <c r="E49" s="269"/>
      <c r="F49" s="270"/>
      <c r="G49" s="268"/>
      <c r="H49" s="271"/>
      <c r="I49" s="70"/>
      <c r="J49" s="322"/>
      <c r="K49" s="323"/>
      <c r="L49" s="323"/>
      <c r="M49" s="323"/>
      <c r="N49" s="323"/>
      <c r="O49" s="323"/>
      <c r="P49" s="324"/>
      <c r="Q49" s="46"/>
      <c r="R49" s="17"/>
      <c r="S49" s="20"/>
      <c r="T49" s="20"/>
    </row>
    <row r="50" spans="1:20" ht="19.5" customHeight="1">
      <c r="A50" s="331"/>
      <c r="B50" s="330"/>
      <c r="C50" s="268"/>
      <c r="D50" s="269"/>
      <c r="E50" s="269"/>
      <c r="F50" s="270"/>
      <c r="G50" s="268"/>
      <c r="H50" s="271"/>
      <c r="I50" s="70"/>
      <c r="J50" s="322"/>
      <c r="K50" s="323"/>
      <c r="L50" s="323"/>
      <c r="M50" s="323"/>
      <c r="N50" s="323"/>
      <c r="O50" s="323"/>
      <c r="P50" s="324"/>
      <c r="Q50" s="46"/>
      <c r="R50" s="17"/>
      <c r="S50" s="20"/>
      <c r="T50" s="20"/>
    </row>
    <row r="51" spans="1:20" ht="19.5" customHeight="1">
      <c r="A51" s="332"/>
      <c r="B51" s="333"/>
      <c r="C51" s="242"/>
      <c r="D51" s="337"/>
      <c r="E51" s="337"/>
      <c r="F51" s="338"/>
      <c r="G51" s="242"/>
      <c r="H51" s="243"/>
      <c r="I51" s="70"/>
      <c r="J51" s="325"/>
      <c r="K51" s="326"/>
      <c r="L51" s="326"/>
      <c r="M51" s="326"/>
      <c r="N51" s="326"/>
      <c r="O51" s="326"/>
      <c r="P51" s="327"/>
      <c r="Q51" s="46"/>
      <c r="R51" s="17"/>
      <c r="S51" s="20"/>
      <c r="T51" s="20"/>
    </row>
    <row r="52" spans="1:20" ht="19.5" customHeight="1">
      <c r="A52" s="47"/>
      <c r="B52" s="37"/>
      <c r="C52" s="33"/>
      <c r="D52" s="33"/>
      <c r="E52" s="33"/>
      <c r="F52" s="48"/>
      <c r="G52" s="48"/>
      <c r="H52" s="49"/>
      <c r="I52" s="29"/>
      <c r="J52" s="31"/>
      <c r="K52" s="31"/>
      <c r="L52" s="31"/>
      <c r="M52" s="31"/>
      <c r="N52" s="31"/>
      <c r="O52" s="65"/>
      <c r="P52" s="65"/>
      <c r="Q52" s="20"/>
      <c r="R52" s="20"/>
      <c r="S52" s="20"/>
      <c r="T52" s="20"/>
    </row>
    <row r="53" spans="1:20" s="16" customFormat="1" ht="19.5" customHeight="1">
      <c r="A53" s="50"/>
      <c r="B53" s="50"/>
      <c r="C53" s="51"/>
      <c r="D53" s="51"/>
      <c r="E53" s="51"/>
      <c r="F53" s="52"/>
      <c r="G53" s="52"/>
      <c r="H53" s="53"/>
      <c r="I53" s="55"/>
      <c r="J53" s="54"/>
      <c r="K53" s="54"/>
      <c r="L53" s="54"/>
      <c r="M53" s="54"/>
      <c r="N53" s="54"/>
      <c r="O53" s="56"/>
      <c r="P53" s="56"/>
      <c r="Q53" s="50"/>
      <c r="R53" s="50"/>
      <c r="S53" s="50"/>
      <c r="T53" s="50"/>
    </row>
    <row r="54" spans="1:20" s="16" customFormat="1" ht="19.5" customHeight="1">
      <c r="A54" s="57"/>
      <c r="B54" s="57"/>
      <c r="C54" s="58"/>
      <c r="D54" s="58"/>
      <c r="E54" s="58"/>
      <c r="F54" s="58"/>
      <c r="G54" s="58"/>
      <c r="H54" s="58"/>
      <c r="I54" s="58"/>
      <c r="J54" s="59"/>
      <c r="K54" s="59"/>
      <c r="L54" s="59"/>
      <c r="M54" s="59"/>
      <c r="N54" s="59"/>
      <c r="O54" s="56"/>
      <c r="P54" s="56"/>
      <c r="Q54" s="50"/>
      <c r="R54" s="50"/>
      <c r="S54" s="50"/>
      <c r="T54" s="50"/>
    </row>
    <row r="55" spans="1:20" ht="19.5" customHeight="1">
      <c r="A55" s="38"/>
      <c r="B55" s="38"/>
      <c r="C55" s="38"/>
      <c r="D55" s="38"/>
      <c r="E55" s="38"/>
      <c r="F55" s="60"/>
      <c r="G55" s="60"/>
      <c r="H55" s="60"/>
      <c r="I55" s="42"/>
      <c r="J55" s="42"/>
      <c r="K55" s="42"/>
      <c r="L55" s="42"/>
      <c r="M55" s="42"/>
      <c r="N55" s="42"/>
      <c r="O55" s="36"/>
      <c r="P55" s="36"/>
      <c r="Q55" s="20"/>
      <c r="R55" s="20"/>
      <c r="S55" s="20"/>
      <c r="T55" s="20"/>
    </row>
    <row r="56" spans="1:20" ht="19.5" customHeight="1">
      <c r="A56" s="38"/>
      <c r="B56" s="38"/>
      <c r="C56" s="38"/>
      <c r="D56" s="38"/>
      <c r="E56" s="38"/>
      <c r="F56" s="61"/>
      <c r="G56" s="61"/>
      <c r="H56" s="61"/>
      <c r="I56" s="42"/>
      <c r="J56" s="42"/>
      <c r="K56" s="42"/>
      <c r="L56" s="42"/>
      <c r="M56" s="42"/>
      <c r="N56" s="42"/>
      <c r="O56" s="36"/>
      <c r="P56" s="36"/>
      <c r="Q56" s="20"/>
      <c r="R56" s="20"/>
      <c r="S56" s="20"/>
      <c r="T56" s="20"/>
    </row>
    <row r="57" spans="1:20" ht="19.5" customHeight="1">
      <c r="A57" s="7"/>
      <c r="B57" s="7"/>
      <c r="C57" s="7"/>
      <c r="D57" s="7"/>
      <c r="E57" s="7"/>
      <c r="F57" s="8"/>
      <c r="G57" s="8"/>
      <c r="H57" s="9"/>
      <c r="I57" s="42"/>
      <c r="J57" s="42"/>
      <c r="K57" s="42"/>
      <c r="L57" s="42"/>
      <c r="M57" s="42"/>
      <c r="N57" s="42"/>
      <c r="O57" s="36"/>
      <c r="P57" s="36"/>
      <c r="Q57" s="20"/>
      <c r="R57" s="20"/>
      <c r="S57" s="20"/>
      <c r="T57" s="20"/>
    </row>
    <row r="58" spans="1:20" ht="19.5" customHeight="1">
      <c r="A58" s="7"/>
      <c r="B58" s="7"/>
      <c r="C58" s="7"/>
      <c r="D58" s="7"/>
      <c r="E58" s="7"/>
      <c r="F58" s="8"/>
      <c r="G58" s="8"/>
      <c r="H58" s="9"/>
      <c r="I58" s="42"/>
      <c r="J58" s="42"/>
      <c r="K58" s="42"/>
      <c r="L58" s="42"/>
      <c r="M58" s="42"/>
      <c r="N58" s="42"/>
      <c r="O58" s="36"/>
      <c r="P58" s="36"/>
      <c r="Q58" s="20"/>
      <c r="R58" s="20"/>
      <c r="S58" s="20"/>
      <c r="T58" s="20"/>
    </row>
    <row r="59" spans="1:20" ht="19.5" customHeight="1">
      <c r="A59" s="20"/>
      <c r="B59" s="20"/>
      <c r="C59" s="20"/>
      <c r="D59" s="20"/>
      <c r="E59" s="20"/>
      <c r="F59" s="62"/>
      <c r="G59" s="62"/>
      <c r="H59" s="6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8" s="4" customFormat="1" ht="19.5" customHeight="1">
      <c r="A60" s="10"/>
      <c r="B60" s="10"/>
      <c r="C60" s="10"/>
      <c r="D60" s="10"/>
      <c r="E60" s="10"/>
      <c r="F60" s="14"/>
      <c r="G60" s="14"/>
      <c r="H60" s="15"/>
    </row>
    <row r="61" spans="1:8" s="4" customFormat="1" ht="19.5" customHeight="1">
      <c r="A61" s="6"/>
      <c r="B61" s="6"/>
      <c r="C61" s="6"/>
      <c r="D61" s="6"/>
      <c r="E61" s="6"/>
      <c r="F61" s="12"/>
      <c r="G61" s="12"/>
      <c r="H61" s="12"/>
    </row>
    <row r="62" spans="1:8" s="4" customFormat="1" ht="19.5" customHeight="1">
      <c r="A62" s="6"/>
      <c r="B62" s="6"/>
      <c r="C62" s="6"/>
      <c r="D62" s="6"/>
      <c r="E62" s="6"/>
      <c r="F62" s="13"/>
      <c r="G62" s="13"/>
      <c r="H62" s="13"/>
    </row>
    <row r="63" spans="1:8" s="4" customFormat="1" ht="19.5" customHeight="1">
      <c r="A63" s="6"/>
      <c r="B63" s="6"/>
      <c r="C63" s="6"/>
      <c r="D63" s="6"/>
      <c r="E63" s="6"/>
      <c r="F63" s="11"/>
      <c r="G63" s="11"/>
      <c r="H63" s="11"/>
    </row>
    <row r="64" s="4" customFormat="1" ht="15"/>
  </sheetData>
  <sheetProtection sheet="1" selectLockedCells="1"/>
  <mergeCells count="78">
    <mergeCell ref="J30:K30"/>
    <mergeCell ref="J25:K25"/>
    <mergeCell ref="J26:K26"/>
    <mergeCell ref="A27:B30"/>
    <mergeCell ref="C26:H26"/>
    <mergeCell ref="A41:B46"/>
    <mergeCell ref="C46:F46"/>
    <mergeCell ref="C44:F44"/>
    <mergeCell ref="B33:C33"/>
    <mergeCell ref="B34:C34"/>
    <mergeCell ref="G44:H44"/>
    <mergeCell ref="C45:F45"/>
    <mergeCell ref="C41:F41"/>
    <mergeCell ref="G41:H41"/>
    <mergeCell ref="G42:H42"/>
    <mergeCell ref="C27:G27"/>
    <mergeCell ref="C29:G29"/>
    <mergeCell ref="C30:G30"/>
    <mergeCell ref="C28:G28"/>
    <mergeCell ref="F33:P37"/>
    <mergeCell ref="A40:B40"/>
    <mergeCell ref="J40:P51"/>
    <mergeCell ref="A47:B51"/>
    <mergeCell ref="C40:F40"/>
    <mergeCell ref="C42:F42"/>
    <mergeCell ref="C51:F51"/>
    <mergeCell ref="G50:H50"/>
    <mergeCell ref="C50:F50"/>
    <mergeCell ref="G51:H51"/>
    <mergeCell ref="C43:F43"/>
    <mergeCell ref="R1:R6"/>
    <mergeCell ref="A22:H22"/>
    <mergeCell ref="A15:B15"/>
    <mergeCell ref="A23:B23"/>
    <mergeCell ref="A16:B19"/>
    <mergeCell ref="A20:B20"/>
    <mergeCell ref="C23:H23"/>
    <mergeCell ref="O23:P23"/>
    <mergeCell ref="N15:P15"/>
    <mergeCell ref="N16:P16"/>
    <mergeCell ref="C15:J15"/>
    <mergeCell ref="M21:N21"/>
    <mergeCell ref="M22:N22"/>
    <mergeCell ref="C16:J19"/>
    <mergeCell ref="N17:P17"/>
    <mergeCell ref="N18:P18"/>
    <mergeCell ref="L15:M15"/>
    <mergeCell ref="L16:M16"/>
    <mergeCell ref="A2:P2"/>
    <mergeCell ref="A4:P4"/>
    <mergeCell ref="C20:J20"/>
    <mergeCell ref="B35:C35"/>
    <mergeCell ref="B36:C36"/>
    <mergeCell ref="A32:D32"/>
    <mergeCell ref="F32:P32"/>
    <mergeCell ref="A24:B24"/>
    <mergeCell ref="L17:M17"/>
    <mergeCell ref="L18:M18"/>
    <mergeCell ref="C24:H24"/>
    <mergeCell ref="J24:P24"/>
    <mergeCell ref="A25:B25"/>
    <mergeCell ref="A26:B26"/>
    <mergeCell ref="C49:F49"/>
    <mergeCell ref="G48:H48"/>
    <mergeCell ref="G49:H49"/>
    <mergeCell ref="G43:H43"/>
    <mergeCell ref="G45:H45"/>
    <mergeCell ref="C48:F48"/>
    <mergeCell ref="G46:H46"/>
    <mergeCell ref="G47:H47"/>
    <mergeCell ref="C47:F47"/>
    <mergeCell ref="G40:H40"/>
    <mergeCell ref="M25:N25"/>
    <mergeCell ref="J29:O29"/>
    <mergeCell ref="M30:N30"/>
    <mergeCell ref="C25:H25"/>
    <mergeCell ref="M26:N26"/>
    <mergeCell ref="B37:C37"/>
  </mergeCells>
  <conditionalFormatting sqref="A4:P4">
    <cfRule type="containsText" priority="6" dxfId="94" operator="containsText" text="FAUX">
      <formula>NOT(ISERROR(SEARCH("FAUX",A4)))</formula>
    </cfRule>
  </conditionalFormatting>
  <conditionalFormatting sqref="D33:D37">
    <cfRule type="expression" priority="5" dxfId="0">
      <formula>$R$32="FAUX"</formula>
    </cfRule>
  </conditionalFormatting>
  <conditionalFormatting sqref="J26 L26:M26 O26:P26">
    <cfRule type="expression" priority="3" dxfId="0">
      <formula>COUNTA($J$26:$P$26)&gt;1</formula>
    </cfRule>
  </conditionalFormatting>
  <conditionalFormatting sqref="H27:H30">
    <cfRule type="expression" priority="2" dxfId="0">
      <formula>COUNTA($H$27:$H$30)&gt;1</formula>
    </cfRule>
  </conditionalFormatting>
  <conditionalFormatting sqref="L30 O30">
    <cfRule type="expression" priority="1" dxfId="0">
      <formula>COUNTA($J$30:$O$30)&gt;3</formula>
    </cfRule>
  </conditionalFormatting>
  <hyperlinks>
    <hyperlink ref="B12" r:id="rId1" display="ds-mr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showGridLines="0" zoomScalePageLayoutView="0" workbookViewId="0" topLeftCell="A1">
      <selection activeCell="E5" sqref="E5"/>
    </sheetView>
  </sheetViews>
  <sheetFormatPr defaultColWidth="9.00390625" defaultRowHeight="12.75"/>
  <cols>
    <col min="1" max="1" width="4.140625" style="89" customWidth="1"/>
    <col min="2" max="2" width="12.7109375" style="89" customWidth="1"/>
    <col min="3" max="3" width="12.28125" style="89" customWidth="1"/>
    <col min="4" max="4" width="10.57421875" style="89" customWidth="1"/>
    <col min="5" max="5" width="8.00390625" style="89" customWidth="1"/>
    <col min="6" max="6" width="4.7109375" style="89" customWidth="1"/>
    <col min="7" max="7" width="6.28125" style="89" customWidth="1"/>
    <col min="8" max="8" width="9.140625" style="89" bestFit="1" customWidth="1"/>
    <col min="9" max="9" width="5.8515625" style="89" bestFit="1" customWidth="1"/>
    <col min="10" max="10" width="9.00390625" style="89" customWidth="1"/>
    <col min="11" max="11" width="5.8515625" style="89" bestFit="1" customWidth="1"/>
    <col min="12" max="12" width="9.00390625" style="89" customWidth="1"/>
    <col min="13" max="13" width="6.28125" style="89" customWidth="1"/>
    <col min="14" max="14" width="9.00390625" style="89" customWidth="1"/>
    <col min="15" max="15" width="6.28125" style="89" customWidth="1"/>
    <col min="16" max="16" width="9.00390625" style="89" bestFit="1" customWidth="1"/>
    <col min="17" max="17" width="6.28125" style="89" customWidth="1"/>
    <col min="18" max="18" width="9.00390625" style="89" bestFit="1" customWidth="1"/>
    <col min="19" max="19" width="6.7109375" style="89" customWidth="1"/>
    <col min="20" max="20" width="9.00390625" style="89" bestFit="1" customWidth="1"/>
    <col min="21" max="21" width="5.8515625" style="89" customWidth="1"/>
    <col min="22" max="22" width="7.57421875" style="89" customWidth="1"/>
    <col min="23" max="23" width="9.00390625" style="89" customWidth="1"/>
    <col min="24" max="26" width="11.421875" style="89" hidden="1" customWidth="1"/>
    <col min="27" max="28" width="11.421875" style="89" customWidth="1"/>
    <col min="29" max="16384" width="9.00390625" style="89" customWidth="1"/>
  </cols>
  <sheetData>
    <row r="1" spans="1:30" ht="32.25" thickBot="1">
      <c r="A1" s="92" t="s">
        <v>37</v>
      </c>
      <c r="B1" s="93"/>
      <c r="C1" s="93"/>
      <c r="D1" s="352" t="str">
        <f>"FSR.V  "&amp;IF('Compte-rendu'!$R$32&lt;&gt;"",'Compte-rendu'!$R$32&amp;"cc","")</f>
        <v>FSR.V  </v>
      </c>
      <c r="E1" s="353"/>
      <c r="F1" s="353"/>
      <c r="G1" s="35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97"/>
      <c r="X1" s="358" t="s">
        <v>70</v>
      </c>
      <c r="Y1" s="359"/>
      <c r="Z1" s="359"/>
      <c r="AA1" s="180"/>
      <c r="AD1" s="183"/>
    </row>
    <row r="2" spans="1:30" ht="19.5" thickBot="1">
      <c r="A2" s="355" t="str">
        <f>"CLASSEMENT  GENERAL  "&amp;IF('Compte-rendu'!$R$32&lt;&gt;"",'Compte-rendu'!$R$32&amp;"cc","")</f>
        <v>CLASSEMENT  GENERAL  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7"/>
      <c r="W2" s="97"/>
      <c r="X2" s="120"/>
      <c r="Y2" s="165"/>
      <c r="Z2" s="184"/>
      <c r="AA2" s="180"/>
      <c r="AD2" s="183"/>
    </row>
    <row r="3" spans="1:30" ht="16.5" thickBot="1">
      <c r="A3" s="98"/>
      <c r="B3" s="99"/>
      <c r="C3" s="100"/>
      <c r="D3" s="99"/>
      <c r="E3" s="99"/>
      <c r="F3" s="101"/>
      <c r="G3" s="125" t="s">
        <v>38</v>
      </c>
      <c r="H3" s="126"/>
      <c r="I3" s="125" t="s">
        <v>39</v>
      </c>
      <c r="J3" s="127"/>
      <c r="K3" s="125" t="s">
        <v>105</v>
      </c>
      <c r="L3" s="127"/>
      <c r="M3" s="125" t="s">
        <v>40</v>
      </c>
      <c r="N3" s="127"/>
      <c r="O3" s="125" t="s">
        <v>41</v>
      </c>
      <c r="P3" s="127"/>
      <c r="Q3" s="125" t="s">
        <v>42</v>
      </c>
      <c r="R3" s="127"/>
      <c r="S3" s="125" t="s">
        <v>43</v>
      </c>
      <c r="T3" s="128"/>
      <c r="U3" s="129" t="s">
        <v>44</v>
      </c>
      <c r="V3" s="129" t="s">
        <v>45</v>
      </c>
      <c r="W3" s="97"/>
      <c r="X3" s="120"/>
      <c r="Y3" s="165"/>
      <c r="Z3" s="184"/>
      <c r="AA3" s="180"/>
      <c r="AD3" s="183"/>
    </row>
    <row r="4" spans="1:30" ht="16.5" thickBot="1">
      <c r="A4" s="130" t="s">
        <v>46</v>
      </c>
      <c r="B4" s="130" t="s">
        <v>47</v>
      </c>
      <c r="C4" s="131" t="s">
        <v>48</v>
      </c>
      <c r="D4" s="130" t="s">
        <v>49</v>
      </c>
      <c r="E4" s="130" t="s">
        <v>50</v>
      </c>
      <c r="F4" s="130" t="s">
        <v>65</v>
      </c>
      <c r="G4" s="132" t="s">
        <v>51</v>
      </c>
      <c r="H4" s="132" t="s">
        <v>52</v>
      </c>
      <c r="I4" s="132" t="s">
        <v>51</v>
      </c>
      <c r="J4" s="132" t="s">
        <v>52</v>
      </c>
      <c r="K4" s="132" t="s">
        <v>51</v>
      </c>
      <c r="L4" s="132" t="s">
        <v>52</v>
      </c>
      <c r="M4" s="132" t="s">
        <v>51</v>
      </c>
      <c r="N4" s="132" t="s">
        <v>52</v>
      </c>
      <c r="O4" s="132" t="s">
        <v>51</v>
      </c>
      <c r="P4" s="132" t="s">
        <v>52</v>
      </c>
      <c r="Q4" s="132" t="s">
        <v>51</v>
      </c>
      <c r="R4" s="132" t="s">
        <v>52</v>
      </c>
      <c r="S4" s="132" t="s">
        <v>51</v>
      </c>
      <c r="T4" s="132" t="s">
        <v>52</v>
      </c>
      <c r="U4" s="132" t="s">
        <v>53</v>
      </c>
      <c r="V4" s="129" t="s">
        <v>54</v>
      </c>
      <c r="W4" s="97"/>
      <c r="X4" s="154" t="s">
        <v>71</v>
      </c>
      <c r="Y4" s="185" t="s">
        <v>44</v>
      </c>
      <c r="Z4" s="186" t="s">
        <v>72</v>
      </c>
      <c r="AA4" s="180"/>
      <c r="AD4" s="183"/>
    </row>
    <row r="5" spans="1:30" ht="21" customHeight="1" thickBot="1">
      <c r="A5" s="228"/>
      <c r="B5" s="236">
        <f>IF(ISNA($Z5),"",IF(INDEX(Immatriculation!A$2:A$186,$Z5,1)&lt;&gt;"",INDEX(Immatriculation!A$2:A$186,$Z5,1),""))</f>
      </c>
      <c r="C5" s="236">
        <f>IF(ISNA($Z5),"",IF(INDEX(Immatriculation!B$2:B$186,$Z5,1)&lt;&gt;"",INDEX(Immatriculation!B$2:B$186,$Z5,1),""))</f>
      </c>
      <c r="D5" s="237">
        <f>IF(ISNA($Z5),"",IF(INDEX(Immatriculation!C$2:C$186,$Z5,1)&lt;&gt;"",INDEX(Immatriculation!C$2:C$186,$Z5,1),""))</f>
      </c>
      <c r="E5" s="151"/>
      <c r="F5" s="151"/>
      <c r="G5" s="230"/>
      <c r="H5" s="231"/>
      <c r="I5" s="228"/>
      <c r="J5" s="231"/>
      <c r="K5" s="228"/>
      <c r="L5" s="235"/>
      <c r="M5" s="228"/>
      <c r="N5" s="231"/>
      <c r="O5" s="228"/>
      <c r="P5" s="231"/>
      <c r="Q5" s="228"/>
      <c r="R5" s="231"/>
      <c r="S5" s="232"/>
      <c r="T5" s="231"/>
      <c r="U5" s="233"/>
      <c r="V5" s="234"/>
      <c r="W5" s="97"/>
      <c r="X5" s="155">
        <f>IF(U5&lt;&gt;"",U5+COUNTIF(U5:U$94,U5)-1,X$95)</f>
        <v>1</v>
      </c>
      <c r="Y5" s="166">
        <f aca="true" t="shared" si="0" ref="Y5:Y37">IF(OR(E5="",U5&lt;&gt;""),"","FAUX")</f>
      </c>
      <c r="Z5" s="187" t="e">
        <f>MATCH(E5,Immatriculation!D$2:D$186,0)</f>
        <v>#N/A</v>
      </c>
      <c r="AA5" s="182"/>
      <c r="AD5" s="183"/>
    </row>
    <row r="6" spans="1:30" ht="21" customHeight="1" thickBot="1">
      <c r="A6" s="228"/>
      <c r="B6" s="236">
        <f>IF(ISNA($Z6),"",IF(INDEX(Immatriculation!A$2:A$186,$Z6,1)&lt;&gt;"",INDEX(Immatriculation!A$2:A$186,$Z6,1),""))</f>
      </c>
      <c r="C6" s="236">
        <f>IF(ISNA($Z6),"",IF(INDEX(Immatriculation!B$2:B$186,$Z6,1)&lt;&gt;"",INDEX(Immatriculation!B$2:B$186,$Z6,1),""))</f>
      </c>
      <c r="D6" s="237">
        <f>IF(ISNA($Z6),"",IF(INDEX(Immatriculation!C$2:C$186,$Z6,1)&lt;&gt;"",INDEX(Immatriculation!C$2:C$186,$Z6,1),""))</f>
      </c>
      <c r="E6" s="151"/>
      <c r="F6" s="151"/>
      <c r="G6" s="230"/>
      <c r="H6" s="231"/>
      <c r="I6" s="228"/>
      <c r="J6" s="231"/>
      <c r="K6" s="228"/>
      <c r="L6" s="231"/>
      <c r="M6" s="228"/>
      <c r="N6" s="231"/>
      <c r="O6" s="228"/>
      <c r="P6" s="231"/>
      <c r="Q6" s="228"/>
      <c r="R6" s="231"/>
      <c r="S6" s="232"/>
      <c r="T6" s="231"/>
      <c r="U6" s="233"/>
      <c r="V6" s="234"/>
      <c r="W6" s="102"/>
      <c r="X6" s="144">
        <f>IF(U6&lt;&gt;"",U6+COUNTIF(U6:U$94,U6)-1,X$95)</f>
        <v>1</v>
      </c>
      <c r="Y6" s="166">
        <f t="shared" si="0"/>
      </c>
      <c r="Z6" s="188" t="e">
        <f>MATCH(E6,Immatriculation!D$2:D$186,0)</f>
        <v>#N/A</v>
      </c>
      <c r="AA6" s="182"/>
      <c r="AD6" s="183"/>
    </row>
    <row r="7" spans="1:30" ht="21" customHeight="1" thickBot="1">
      <c r="A7" s="228"/>
      <c r="B7" s="236">
        <f>IF(ISNA($Z7),"",IF(INDEX(Immatriculation!A$2:A$186,$Z7,1)&lt;&gt;"",INDEX(Immatriculation!A$2:A$186,$Z7,1),""))</f>
      </c>
      <c r="C7" s="236">
        <f>IF(ISNA($Z7),"",IF(INDEX(Immatriculation!B$2:B$186,$Z7,1)&lt;&gt;"",INDEX(Immatriculation!B$2:B$186,$Z7,1),""))</f>
      </c>
      <c r="D7" s="237">
        <f>IF(ISNA($Z7),"",IF(INDEX(Immatriculation!C$2:C$186,$Z7,1)&lt;&gt;"",INDEX(Immatriculation!C$2:C$186,$Z7,1),""))</f>
      </c>
      <c r="E7" s="151"/>
      <c r="F7" s="151"/>
      <c r="G7" s="230"/>
      <c r="H7" s="231"/>
      <c r="I7" s="228"/>
      <c r="J7" s="231"/>
      <c r="K7" s="228"/>
      <c r="L7" s="231"/>
      <c r="M7" s="228"/>
      <c r="N7" s="231"/>
      <c r="O7" s="228"/>
      <c r="P7" s="231"/>
      <c r="Q7" s="228"/>
      <c r="R7" s="231"/>
      <c r="S7" s="232"/>
      <c r="T7" s="231"/>
      <c r="U7" s="233"/>
      <c r="V7" s="234"/>
      <c r="W7" s="97"/>
      <c r="X7" s="144">
        <f>IF(U7&lt;&gt;"",U7+COUNTIF(U7:U$94,U7)-1,X$95)</f>
        <v>1</v>
      </c>
      <c r="Y7" s="166">
        <f t="shared" si="0"/>
      </c>
      <c r="Z7" s="188" t="e">
        <f>MATCH(E7,Immatriculation!D$2:D$186,0)</f>
        <v>#N/A</v>
      </c>
      <c r="AA7" s="182"/>
      <c r="AD7" s="183"/>
    </row>
    <row r="8" spans="1:30" ht="21" customHeight="1" thickBot="1">
      <c r="A8" s="228"/>
      <c r="B8" s="236">
        <f>IF(ISNA($Z8),"",IF(INDEX(Immatriculation!A$2:A$186,$Z8,1)&lt;&gt;"",INDEX(Immatriculation!A$2:A$186,$Z8,1),""))</f>
      </c>
      <c r="C8" s="236">
        <f>IF(ISNA($Z8),"",IF(INDEX(Immatriculation!B$2:B$186,$Z8,1)&lt;&gt;"",INDEX(Immatriculation!B$2:B$186,$Z8,1),""))</f>
      </c>
      <c r="D8" s="237">
        <f>IF(ISNA($Z8),"",IF(INDEX(Immatriculation!C$2:C$186,$Z8,1)&lt;&gt;"",INDEX(Immatriculation!C$2:C$186,$Z8,1),""))</f>
      </c>
      <c r="E8" s="151"/>
      <c r="F8" s="151"/>
      <c r="G8" s="230"/>
      <c r="H8" s="231"/>
      <c r="I8" s="228"/>
      <c r="J8" s="231"/>
      <c r="K8" s="228"/>
      <c r="L8" s="231"/>
      <c r="M8" s="228"/>
      <c r="N8" s="231"/>
      <c r="O8" s="228"/>
      <c r="P8" s="231"/>
      <c r="Q8" s="228"/>
      <c r="R8" s="231"/>
      <c r="S8" s="232"/>
      <c r="T8" s="231"/>
      <c r="U8" s="233"/>
      <c r="V8" s="234"/>
      <c r="W8" s="97"/>
      <c r="X8" s="144">
        <f>IF(U8&lt;&gt;"",U8+COUNTIF(U8:U$94,U8)-1,X$95)</f>
        <v>1</v>
      </c>
      <c r="Y8" s="166">
        <f t="shared" si="0"/>
      </c>
      <c r="Z8" s="188" t="e">
        <f>MATCH(E8,Immatriculation!D$2:D$186,0)</f>
        <v>#N/A</v>
      </c>
      <c r="AA8" s="182"/>
      <c r="AD8" s="183"/>
    </row>
    <row r="9" spans="1:30" ht="21" customHeight="1" thickBot="1">
      <c r="A9" s="228"/>
      <c r="B9" s="236">
        <f>IF(ISNA($Z9),"",IF(INDEX(Immatriculation!A$2:A$186,$Z9,1)&lt;&gt;"",INDEX(Immatriculation!A$2:A$186,$Z9,1),""))</f>
      </c>
      <c r="C9" s="236">
        <f>IF(ISNA($Z9),"",IF(INDEX(Immatriculation!B$2:B$186,$Z9,1)&lt;&gt;"",INDEX(Immatriculation!B$2:B$186,$Z9,1),""))</f>
      </c>
      <c r="D9" s="237">
        <f>IF(ISNA($Z9),"",IF(INDEX(Immatriculation!C$2:C$186,$Z9,1)&lt;&gt;"",INDEX(Immatriculation!C$2:C$186,$Z9,1),""))</f>
      </c>
      <c r="E9" s="151"/>
      <c r="F9" s="151"/>
      <c r="G9" s="230"/>
      <c r="H9" s="231"/>
      <c r="I9" s="228"/>
      <c r="J9" s="231"/>
      <c r="K9" s="228"/>
      <c r="L9" s="231"/>
      <c r="M9" s="228"/>
      <c r="N9" s="231"/>
      <c r="O9" s="228"/>
      <c r="P9" s="231"/>
      <c r="Q9" s="228"/>
      <c r="R9" s="231"/>
      <c r="S9" s="232"/>
      <c r="T9" s="231"/>
      <c r="U9" s="233"/>
      <c r="V9" s="234"/>
      <c r="W9" s="97"/>
      <c r="X9" s="144">
        <f>IF(U9&lt;&gt;"",U9+COUNTIF(U9:U$94,U9)-1,X$95)</f>
        <v>1</v>
      </c>
      <c r="Y9" s="166">
        <f t="shared" si="0"/>
      </c>
      <c r="Z9" s="188" t="e">
        <f>MATCH(E9,Immatriculation!D$2:D$186,0)</f>
        <v>#N/A</v>
      </c>
      <c r="AA9" s="182"/>
      <c r="AD9" s="183"/>
    </row>
    <row r="10" spans="1:30" ht="21" customHeight="1" thickBot="1">
      <c r="A10" s="228"/>
      <c r="B10" s="236">
        <f>IF(ISNA($Z10),"",IF(INDEX(Immatriculation!A$2:A$186,$Z10,1)&lt;&gt;"",INDEX(Immatriculation!A$2:A$186,$Z10,1),""))</f>
      </c>
      <c r="C10" s="236">
        <f>IF(ISNA($Z10),"",IF(INDEX(Immatriculation!B$2:B$186,$Z10,1)&lt;&gt;"",INDEX(Immatriculation!B$2:B$186,$Z10,1),""))</f>
      </c>
      <c r="D10" s="237">
        <f>IF(ISNA($Z10),"",IF(INDEX(Immatriculation!C$2:C$186,$Z10,1)&lt;&gt;"",INDEX(Immatriculation!C$2:C$186,$Z10,1),""))</f>
      </c>
      <c r="E10" s="151"/>
      <c r="F10" s="151"/>
      <c r="G10" s="230"/>
      <c r="H10" s="231"/>
      <c r="I10" s="228"/>
      <c r="J10" s="231"/>
      <c r="K10" s="228"/>
      <c r="L10" s="231"/>
      <c r="M10" s="228"/>
      <c r="N10" s="231"/>
      <c r="O10" s="228"/>
      <c r="P10" s="231"/>
      <c r="Q10" s="228"/>
      <c r="R10" s="231"/>
      <c r="S10" s="232"/>
      <c r="T10" s="231"/>
      <c r="U10" s="233"/>
      <c r="V10" s="234"/>
      <c r="W10" s="97"/>
      <c r="X10" s="144">
        <f>IF(U10&lt;&gt;"",U10+COUNTIF(U10:U$94,U10)-1,X$95)</f>
        <v>1</v>
      </c>
      <c r="Y10" s="166">
        <f t="shared" si="0"/>
      </c>
      <c r="Z10" s="188" t="e">
        <f>MATCH(E10,Immatriculation!D$2:D$186,0)</f>
        <v>#N/A</v>
      </c>
      <c r="AA10" s="182"/>
      <c r="AD10" s="183"/>
    </row>
    <row r="11" spans="1:30" ht="21" customHeight="1" thickBot="1">
      <c r="A11" s="228"/>
      <c r="B11" s="236">
        <f>IF(ISNA($Z11),"",IF(INDEX(Immatriculation!A$2:A$186,$Z11,1)&lt;&gt;"",INDEX(Immatriculation!A$2:A$186,$Z11,1),""))</f>
      </c>
      <c r="C11" s="236">
        <f>IF(ISNA($Z11),"",IF(INDEX(Immatriculation!B$2:B$186,$Z11,1)&lt;&gt;"",INDEX(Immatriculation!B$2:B$186,$Z11,1),""))</f>
      </c>
      <c r="D11" s="237">
        <f>IF(ISNA($Z11),"",IF(INDEX(Immatriculation!C$2:C$186,$Z11,1)&lt;&gt;"",INDEX(Immatriculation!C$2:C$186,$Z11,1),""))</f>
      </c>
      <c r="E11" s="151"/>
      <c r="F11" s="151"/>
      <c r="G11" s="230"/>
      <c r="H11" s="231"/>
      <c r="I11" s="228"/>
      <c r="J11" s="231"/>
      <c r="K11" s="228"/>
      <c r="L11" s="231"/>
      <c r="M11" s="228"/>
      <c r="N11" s="231"/>
      <c r="O11" s="228"/>
      <c r="P11" s="231"/>
      <c r="Q11" s="228"/>
      <c r="R11" s="231"/>
      <c r="S11" s="232"/>
      <c r="T11" s="231"/>
      <c r="U11" s="233"/>
      <c r="V11" s="234"/>
      <c r="W11" s="97"/>
      <c r="X11" s="144">
        <f>IF(U11&lt;&gt;"",U11+COUNTIF(U11:U$94,U11)-1,X$95)</f>
        <v>1</v>
      </c>
      <c r="Y11" s="166">
        <f t="shared" si="0"/>
      </c>
      <c r="Z11" s="188" t="e">
        <f>MATCH(E11,Immatriculation!D$2:D$186,0)</f>
        <v>#N/A</v>
      </c>
      <c r="AA11" s="182"/>
      <c r="AD11" s="183"/>
    </row>
    <row r="12" spans="1:30" ht="21" customHeight="1" thickBot="1">
      <c r="A12" s="228"/>
      <c r="B12" s="236">
        <f>IF(ISNA($Z12),"",IF(INDEX(Immatriculation!A$2:A$186,$Z12,1)&lt;&gt;"",INDEX(Immatriculation!A$2:A$186,$Z12,1),""))</f>
      </c>
      <c r="C12" s="236">
        <f>IF(ISNA($Z12),"",IF(INDEX(Immatriculation!B$2:B$186,$Z12,1)&lt;&gt;"",INDEX(Immatriculation!B$2:B$186,$Z12,1),""))</f>
      </c>
      <c r="D12" s="237">
        <f>IF(ISNA($Z12),"",IF(INDEX(Immatriculation!C$2:C$186,$Z12,1)&lt;&gt;"",INDEX(Immatriculation!C$2:C$186,$Z12,1),""))</f>
      </c>
      <c r="E12" s="151"/>
      <c r="F12" s="151"/>
      <c r="G12" s="230"/>
      <c r="H12" s="231"/>
      <c r="I12" s="228"/>
      <c r="J12" s="231"/>
      <c r="K12" s="228"/>
      <c r="L12" s="231"/>
      <c r="M12" s="228"/>
      <c r="N12" s="231"/>
      <c r="O12" s="228"/>
      <c r="P12" s="231"/>
      <c r="Q12" s="228"/>
      <c r="R12" s="231"/>
      <c r="S12" s="232"/>
      <c r="T12" s="231"/>
      <c r="U12" s="233"/>
      <c r="V12" s="234"/>
      <c r="W12" s="97"/>
      <c r="X12" s="144">
        <f>IF(U12&lt;&gt;"",U12+COUNTIF(U12:U$94,U12)-1,X$95)</f>
        <v>1</v>
      </c>
      <c r="Y12" s="166">
        <f t="shared" si="0"/>
      </c>
      <c r="Z12" s="188" t="e">
        <f>MATCH(E12,Immatriculation!D$2:D$186,0)</f>
        <v>#N/A</v>
      </c>
      <c r="AA12" s="182"/>
      <c r="AD12" s="183"/>
    </row>
    <row r="13" spans="1:30" ht="21" customHeight="1" thickBot="1">
      <c r="A13" s="228"/>
      <c r="B13" s="236">
        <f>IF(ISNA($Z13),"",IF(INDEX(Immatriculation!A$2:A$186,$Z13,1)&lt;&gt;"",INDEX(Immatriculation!A$2:A$186,$Z13,1),""))</f>
      </c>
      <c r="C13" s="236">
        <f>IF(ISNA($Z13),"",IF(INDEX(Immatriculation!B$2:B$186,$Z13,1)&lt;&gt;"",INDEX(Immatriculation!B$2:B$186,$Z13,1),""))</f>
      </c>
      <c r="D13" s="237">
        <f>IF(ISNA($Z13),"",IF(INDEX(Immatriculation!C$2:C$186,$Z13,1)&lt;&gt;"",INDEX(Immatriculation!C$2:C$186,$Z13,1),""))</f>
      </c>
      <c r="E13" s="151"/>
      <c r="F13" s="151"/>
      <c r="G13" s="230"/>
      <c r="H13" s="231"/>
      <c r="I13" s="228"/>
      <c r="J13" s="231"/>
      <c r="K13" s="228"/>
      <c r="L13" s="231"/>
      <c r="M13" s="228"/>
      <c r="N13" s="231"/>
      <c r="O13" s="228"/>
      <c r="P13" s="231"/>
      <c r="Q13" s="228"/>
      <c r="R13" s="231"/>
      <c r="S13" s="232"/>
      <c r="T13" s="231"/>
      <c r="U13" s="233"/>
      <c r="V13" s="234"/>
      <c r="W13" s="97"/>
      <c r="X13" s="144">
        <f>IF(U13&lt;&gt;"",U13+COUNTIF(U13:U$94,U13)-1,X$95)</f>
        <v>1</v>
      </c>
      <c r="Y13" s="166">
        <f t="shared" si="0"/>
      </c>
      <c r="Z13" s="188" t="e">
        <f>MATCH(E13,Immatriculation!D$2:D$186,0)</f>
        <v>#N/A</v>
      </c>
      <c r="AA13" s="182"/>
      <c r="AD13" s="183"/>
    </row>
    <row r="14" spans="1:30" ht="21" customHeight="1" thickBot="1">
      <c r="A14" s="228"/>
      <c r="B14" s="236">
        <f>IF(ISNA($Z14),"",IF(INDEX(Immatriculation!A$2:A$186,$Z14,1)&lt;&gt;"",INDEX(Immatriculation!A$2:A$186,$Z14,1),""))</f>
      </c>
      <c r="C14" s="236">
        <f>IF(ISNA($Z14),"",IF(INDEX(Immatriculation!B$2:B$186,$Z14,1)&lt;&gt;"",INDEX(Immatriculation!B$2:B$186,$Z14,1),""))</f>
      </c>
      <c r="D14" s="237">
        <f>IF(ISNA($Z14),"",IF(INDEX(Immatriculation!C$2:C$186,$Z14,1)&lt;&gt;"",INDEX(Immatriculation!C$2:C$186,$Z14,1),""))</f>
      </c>
      <c r="E14" s="151"/>
      <c r="F14" s="151"/>
      <c r="G14" s="230"/>
      <c r="H14" s="231"/>
      <c r="I14" s="228"/>
      <c r="J14" s="231"/>
      <c r="K14" s="228"/>
      <c r="L14" s="231"/>
      <c r="M14" s="228"/>
      <c r="N14" s="231"/>
      <c r="O14" s="228"/>
      <c r="P14" s="231"/>
      <c r="Q14" s="228"/>
      <c r="R14" s="231"/>
      <c r="S14" s="232"/>
      <c r="T14" s="231"/>
      <c r="U14" s="233"/>
      <c r="V14" s="234"/>
      <c r="W14" s="97"/>
      <c r="X14" s="144">
        <f>IF(U14&lt;&gt;"",U14+COUNTIF(U14:U$94,U14)-1,X$95)</f>
        <v>1</v>
      </c>
      <c r="Y14" s="166">
        <f t="shared" si="0"/>
      </c>
      <c r="Z14" s="188" t="e">
        <f>MATCH(E14,Immatriculation!D$2:D$186,0)</f>
        <v>#N/A</v>
      </c>
      <c r="AA14" s="182"/>
      <c r="AD14" s="183"/>
    </row>
    <row r="15" spans="1:30" ht="21" customHeight="1" thickBot="1">
      <c r="A15" s="228"/>
      <c r="B15" s="236">
        <f>IF(ISNA($Z15),"",IF(INDEX(Immatriculation!A$2:A$186,$Z15,1)&lt;&gt;"",INDEX(Immatriculation!A$2:A$186,$Z15,1),""))</f>
      </c>
      <c r="C15" s="236">
        <f>IF(ISNA($Z15),"",IF(INDEX(Immatriculation!B$2:B$186,$Z15,1)&lt;&gt;"",INDEX(Immatriculation!B$2:B$186,$Z15,1),""))</f>
      </c>
      <c r="D15" s="237">
        <f>IF(ISNA($Z15),"",IF(INDEX(Immatriculation!C$2:C$186,$Z15,1)&lt;&gt;"",INDEX(Immatriculation!C$2:C$186,$Z15,1),""))</f>
      </c>
      <c r="E15" s="151"/>
      <c r="F15" s="151"/>
      <c r="G15" s="230"/>
      <c r="H15" s="231"/>
      <c r="I15" s="228"/>
      <c r="J15" s="231"/>
      <c r="K15" s="228"/>
      <c r="L15" s="231"/>
      <c r="M15" s="228"/>
      <c r="N15" s="231"/>
      <c r="O15" s="228"/>
      <c r="P15" s="231"/>
      <c r="Q15" s="228"/>
      <c r="R15" s="231"/>
      <c r="S15" s="232"/>
      <c r="T15" s="231"/>
      <c r="U15" s="233"/>
      <c r="V15" s="234"/>
      <c r="W15" s="97"/>
      <c r="X15" s="144">
        <f>IF(U15&lt;&gt;"",U15+COUNTIF(U15:U$94,U15)-1,X$95)</f>
        <v>1</v>
      </c>
      <c r="Y15" s="166">
        <f t="shared" si="0"/>
      </c>
      <c r="Z15" s="188" t="e">
        <f>MATCH(E15,Immatriculation!D$2:D$186,0)</f>
        <v>#N/A</v>
      </c>
      <c r="AA15" s="182"/>
      <c r="AD15" s="183"/>
    </row>
    <row r="16" spans="1:30" ht="21" customHeight="1" thickBot="1">
      <c r="A16" s="228"/>
      <c r="B16" s="236">
        <f>IF(ISNA($Z16),"",IF(INDEX(Immatriculation!A$2:A$186,$Z16,1)&lt;&gt;"",INDEX(Immatriculation!A$2:A$186,$Z16,1),""))</f>
      </c>
      <c r="C16" s="236">
        <f>IF(ISNA($Z16),"",IF(INDEX(Immatriculation!B$2:B$186,$Z16,1)&lt;&gt;"",INDEX(Immatriculation!B$2:B$186,$Z16,1),""))</f>
      </c>
      <c r="D16" s="237">
        <f>IF(ISNA($Z16),"",IF(INDEX(Immatriculation!C$2:C$186,$Z16,1)&lt;&gt;"",INDEX(Immatriculation!C$2:C$186,$Z16,1),""))</f>
      </c>
      <c r="E16" s="151"/>
      <c r="F16" s="151"/>
      <c r="G16" s="230"/>
      <c r="H16" s="231"/>
      <c r="I16" s="228"/>
      <c r="J16" s="231"/>
      <c r="K16" s="228"/>
      <c r="L16" s="231"/>
      <c r="M16" s="228"/>
      <c r="N16" s="231"/>
      <c r="O16" s="228"/>
      <c r="P16" s="231"/>
      <c r="Q16" s="228"/>
      <c r="R16" s="231"/>
      <c r="S16" s="232"/>
      <c r="T16" s="231"/>
      <c r="U16" s="233"/>
      <c r="V16" s="234"/>
      <c r="W16" s="97"/>
      <c r="X16" s="144">
        <f>IF(U16&lt;&gt;"",U16+COUNTIF(U16:U$94,U16)-1,X$95)</f>
        <v>1</v>
      </c>
      <c r="Y16" s="166">
        <f t="shared" si="0"/>
      </c>
      <c r="Z16" s="188" t="e">
        <f>MATCH(E16,Immatriculation!D$2:D$186,0)</f>
        <v>#N/A</v>
      </c>
      <c r="AA16" s="182"/>
      <c r="AD16" s="183"/>
    </row>
    <row r="17" spans="1:30" ht="21" customHeight="1" thickBot="1">
      <c r="A17" s="228"/>
      <c r="B17" s="236">
        <f>IF(ISNA($Z17),"",IF(INDEX(Immatriculation!A$2:A$186,$Z17,1)&lt;&gt;"",INDEX(Immatriculation!A$2:A$186,$Z17,1),""))</f>
      </c>
      <c r="C17" s="236">
        <f>IF(ISNA($Z17),"",IF(INDEX(Immatriculation!B$2:B$186,$Z17,1)&lt;&gt;"",INDEX(Immatriculation!B$2:B$186,$Z17,1),""))</f>
      </c>
      <c r="D17" s="237">
        <f>IF(ISNA($Z17),"",IF(INDEX(Immatriculation!C$2:C$186,$Z17,1)&lt;&gt;"",INDEX(Immatriculation!C$2:C$186,$Z17,1),""))</f>
      </c>
      <c r="E17" s="151"/>
      <c r="F17" s="151"/>
      <c r="G17" s="230"/>
      <c r="H17" s="231"/>
      <c r="I17" s="228"/>
      <c r="J17" s="231"/>
      <c r="K17" s="228"/>
      <c r="L17" s="231"/>
      <c r="M17" s="228"/>
      <c r="N17" s="231"/>
      <c r="O17" s="228"/>
      <c r="P17" s="231"/>
      <c r="Q17" s="228"/>
      <c r="R17" s="231"/>
      <c r="S17" s="232"/>
      <c r="T17" s="231"/>
      <c r="U17" s="233"/>
      <c r="V17" s="234"/>
      <c r="W17" s="103"/>
      <c r="X17" s="144">
        <f>IF(U17&lt;&gt;"",U17+COUNTIF(U17:U$94,U17)-1,X$95)</f>
        <v>1</v>
      </c>
      <c r="Y17" s="166">
        <f t="shared" si="0"/>
      </c>
      <c r="Z17" s="188" t="e">
        <f>MATCH(E17,Immatriculation!D$2:D$186,0)</f>
        <v>#N/A</v>
      </c>
      <c r="AA17" s="182"/>
      <c r="AD17" s="183"/>
    </row>
    <row r="18" spans="1:30" ht="21" customHeight="1" thickBot="1">
      <c r="A18" s="228"/>
      <c r="B18" s="236">
        <f>IF(ISNA($Z18),"",IF(INDEX(Immatriculation!A$2:A$186,$Z18,1)&lt;&gt;"",INDEX(Immatriculation!A$2:A$186,$Z18,1),""))</f>
      </c>
      <c r="C18" s="236">
        <f>IF(ISNA($Z18),"",IF(INDEX(Immatriculation!B$2:B$186,$Z18,1)&lt;&gt;"",INDEX(Immatriculation!B$2:B$186,$Z18,1),""))</f>
      </c>
      <c r="D18" s="237">
        <f>IF(ISNA($Z18),"",IF(INDEX(Immatriculation!C$2:C$186,$Z18,1)&lt;&gt;"",INDEX(Immatriculation!C$2:C$186,$Z18,1),""))</f>
      </c>
      <c r="E18" s="151"/>
      <c r="F18" s="151"/>
      <c r="G18" s="230"/>
      <c r="H18" s="231"/>
      <c r="I18" s="228"/>
      <c r="J18" s="231"/>
      <c r="K18" s="228"/>
      <c r="L18" s="231"/>
      <c r="M18" s="228"/>
      <c r="N18" s="231"/>
      <c r="O18" s="228"/>
      <c r="P18" s="231"/>
      <c r="Q18" s="228"/>
      <c r="R18" s="231"/>
      <c r="S18" s="232"/>
      <c r="T18" s="231"/>
      <c r="U18" s="233"/>
      <c r="V18" s="234"/>
      <c r="W18" s="97"/>
      <c r="X18" s="144">
        <f>IF(U18&lt;&gt;"",U18+COUNTIF(U18:U$94,U18)-1,X$95)</f>
        <v>1</v>
      </c>
      <c r="Y18" s="166">
        <f t="shared" si="0"/>
      </c>
      <c r="Z18" s="188" t="e">
        <f>MATCH(E18,Immatriculation!D$2:D$186,0)</f>
        <v>#N/A</v>
      </c>
      <c r="AA18" s="182"/>
      <c r="AD18" s="183"/>
    </row>
    <row r="19" spans="1:30" ht="21" customHeight="1" thickBot="1">
      <c r="A19" s="228"/>
      <c r="B19" s="236">
        <f>IF(ISNA($Z19),"",IF(INDEX(Immatriculation!A$2:A$186,$Z19,1)&lt;&gt;"",INDEX(Immatriculation!A$2:A$186,$Z19,1),""))</f>
      </c>
      <c r="C19" s="236">
        <f>IF(ISNA($Z19),"",IF(INDEX(Immatriculation!B$2:B$186,$Z19,1)&lt;&gt;"",INDEX(Immatriculation!B$2:B$186,$Z19,1),""))</f>
      </c>
      <c r="D19" s="237">
        <f>IF(ISNA($Z19),"",IF(INDEX(Immatriculation!C$2:C$186,$Z19,1)&lt;&gt;"",INDEX(Immatriculation!C$2:C$186,$Z19,1),""))</f>
      </c>
      <c r="E19" s="151"/>
      <c r="F19" s="151"/>
      <c r="G19" s="230"/>
      <c r="H19" s="231"/>
      <c r="I19" s="228"/>
      <c r="J19" s="231"/>
      <c r="K19" s="228"/>
      <c r="L19" s="231"/>
      <c r="M19" s="228"/>
      <c r="N19" s="231"/>
      <c r="O19" s="228"/>
      <c r="P19" s="231"/>
      <c r="Q19" s="228"/>
      <c r="R19" s="231"/>
      <c r="S19" s="232"/>
      <c r="T19" s="231"/>
      <c r="U19" s="233"/>
      <c r="V19" s="234"/>
      <c r="W19" s="97"/>
      <c r="X19" s="144">
        <f>IF(U19&lt;&gt;"",U19+COUNTIF(U19:U$94,U19)-1,X$95)</f>
        <v>1</v>
      </c>
      <c r="Y19" s="166">
        <f t="shared" si="0"/>
      </c>
      <c r="Z19" s="188" t="e">
        <f>MATCH(E19,Immatriculation!D$2:D$186,0)</f>
        <v>#N/A</v>
      </c>
      <c r="AA19" s="182"/>
      <c r="AD19" s="183"/>
    </row>
    <row r="20" spans="1:30" ht="21" customHeight="1" thickBot="1">
      <c r="A20" s="228"/>
      <c r="B20" s="236">
        <f>IF(ISNA($Z20),"",IF(INDEX(Immatriculation!A$2:A$186,$Z20,1)&lt;&gt;"",INDEX(Immatriculation!A$2:A$186,$Z20,1),""))</f>
      </c>
      <c r="C20" s="236">
        <f>IF(ISNA($Z20),"",IF(INDEX(Immatriculation!B$2:B$186,$Z20,1)&lt;&gt;"",INDEX(Immatriculation!B$2:B$186,$Z20,1),""))</f>
      </c>
      <c r="D20" s="237">
        <f>IF(ISNA($Z20),"",IF(INDEX(Immatriculation!C$2:C$186,$Z20,1)&lt;&gt;"",INDEX(Immatriculation!C$2:C$186,$Z20,1),""))</f>
      </c>
      <c r="E20" s="151"/>
      <c r="F20" s="151"/>
      <c r="G20" s="230"/>
      <c r="H20" s="231"/>
      <c r="I20" s="228"/>
      <c r="J20" s="231"/>
      <c r="K20" s="228"/>
      <c r="L20" s="231"/>
      <c r="M20" s="228"/>
      <c r="N20" s="231"/>
      <c r="O20" s="228"/>
      <c r="P20" s="231"/>
      <c r="Q20" s="228"/>
      <c r="R20" s="231"/>
      <c r="S20" s="232"/>
      <c r="T20" s="231"/>
      <c r="U20" s="233"/>
      <c r="V20" s="234"/>
      <c r="W20" s="97"/>
      <c r="X20" s="144">
        <f>IF(U20&lt;&gt;"",U20+COUNTIF(U20:U$94,U20)-1,X$95)</f>
        <v>1</v>
      </c>
      <c r="Y20" s="166">
        <f t="shared" si="0"/>
      </c>
      <c r="Z20" s="188" t="e">
        <f>MATCH(E20,Immatriculation!D$2:D$186,0)</f>
        <v>#N/A</v>
      </c>
      <c r="AA20" s="182"/>
      <c r="AD20" s="183"/>
    </row>
    <row r="21" spans="1:30" ht="21" customHeight="1" thickBot="1">
      <c r="A21" s="228"/>
      <c r="B21" s="236">
        <f>IF(ISNA($Z21),"",IF(INDEX(Immatriculation!A$2:A$186,$Z21,1)&lt;&gt;"",INDEX(Immatriculation!A$2:A$186,$Z21,1),""))</f>
      </c>
      <c r="C21" s="236">
        <f>IF(ISNA($Z21),"",IF(INDEX(Immatriculation!B$2:B$186,$Z21,1)&lt;&gt;"",INDEX(Immatriculation!B$2:B$186,$Z21,1),""))</f>
      </c>
      <c r="D21" s="237">
        <f>IF(ISNA($Z21),"",IF(INDEX(Immatriculation!C$2:C$186,$Z21,1)&lt;&gt;"",INDEX(Immatriculation!C$2:C$186,$Z21,1),""))</f>
      </c>
      <c r="E21" s="151"/>
      <c r="F21" s="151"/>
      <c r="G21" s="230"/>
      <c r="H21" s="231"/>
      <c r="I21" s="228"/>
      <c r="J21" s="231"/>
      <c r="K21" s="228"/>
      <c r="L21" s="231"/>
      <c r="M21" s="228"/>
      <c r="N21" s="231"/>
      <c r="O21" s="228"/>
      <c r="P21" s="231"/>
      <c r="Q21" s="228"/>
      <c r="R21" s="231"/>
      <c r="S21" s="232"/>
      <c r="T21" s="231"/>
      <c r="U21" s="233"/>
      <c r="V21" s="234"/>
      <c r="W21" s="97"/>
      <c r="X21" s="144">
        <f>IF(U21&lt;&gt;"",U21+COUNTIF(U21:U$94,U21)-1,X$95)</f>
        <v>1</v>
      </c>
      <c r="Y21" s="166">
        <f t="shared" si="0"/>
      </c>
      <c r="Z21" s="188" t="e">
        <f>MATCH(E21,Immatriculation!D$2:D$186,0)</f>
        <v>#N/A</v>
      </c>
      <c r="AA21" s="182"/>
      <c r="AD21" s="183"/>
    </row>
    <row r="22" spans="1:30" ht="21" customHeight="1" thickBot="1">
      <c r="A22" s="228"/>
      <c r="B22" s="236">
        <f>IF(ISNA($Z22),"",IF(INDEX(Immatriculation!A$2:A$186,$Z22,1)&lt;&gt;"",INDEX(Immatriculation!A$2:A$186,$Z22,1),""))</f>
      </c>
      <c r="C22" s="236">
        <f>IF(ISNA($Z22),"",IF(INDEX(Immatriculation!B$2:B$186,$Z22,1)&lt;&gt;"",INDEX(Immatriculation!B$2:B$186,$Z22,1),""))</f>
      </c>
      <c r="D22" s="237">
        <f>IF(ISNA($Z22),"",IF(INDEX(Immatriculation!C$2:C$186,$Z22,1)&lt;&gt;"",INDEX(Immatriculation!C$2:C$186,$Z22,1),""))</f>
      </c>
      <c r="E22" s="151"/>
      <c r="F22" s="151"/>
      <c r="G22" s="230"/>
      <c r="H22" s="231"/>
      <c r="I22" s="228"/>
      <c r="J22" s="231"/>
      <c r="K22" s="228"/>
      <c r="L22" s="231"/>
      <c r="M22" s="228"/>
      <c r="N22" s="231"/>
      <c r="O22" s="228"/>
      <c r="P22" s="231"/>
      <c r="Q22" s="228"/>
      <c r="R22" s="231"/>
      <c r="S22" s="232"/>
      <c r="T22" s="231"/>
      <c r="U22" s="233"/>
      <c r="V22" s="234"/>
      <c r="W22" s="97"/>
      <c r="X22" s="144">
        <f>IF(U22&lt;&gt;"",U22+COUNTIF(U22:U$94,U22)-1,X$95)</f>
        <v>1</v>
      </c>
      <c r="Y22" s="166">
        <f t="shared" si="0"/>
      </c>
      <c r="Z22" s="188" t="e">
        <f>MATCH(E22,Immatriculation!D$2:D$186,0)</f>
        <v>#N/A</v>
      </c>
      <c r="AA22" s="182"/>
      <c r="AD22" s="183"/>
    </row>
    <row r="23" spans="1:30" ht="21" customHeight="1" thickBot="1">
      <c r="A23" s="228"/>
      <c r="B23" s="236">
        <f>IF(ISNA($Z23),"",IF(INDEX(Immatriculation!A$2:A$186,$Z23,1)&lt;&gt;"",INDEX(Immatriculation!A$2:A$186,$Z23,1),""))</f>
      </c>
      <c r="C23" s="236">
        <f>IF(ISNA($Z23),"",IF(INDEX(Immatriculation!B$2:B$186,$Z23,1)&lt;&gt;"",INDEX(Immatriculation!B$2:B$186,$Z23,1),""))</f>
      </c>
      <c r="D23" s="237">
        <f>IF(ISNA($Z23),"",IF(INDEX(Immatriculation!C$2:C$186,$Z23,1)&lt;&gt;"",INDEX(Immatriculation!C$2:C$186,$Z23,1),""))</f>
      </c>
      <c r="E23" s="151"/>
      <c r="F23" s="151"/>
      <c r="G23" s="230"/>
      <c r="H23" s="231"/>
      <c r="I23" s="228"/>
      <c r="J23" s="231"/>
      <c r="K23" s="228"/>
      <c r="L23" s="231"/>
      <c r="M23" s="228"/>
      <c r="N23" s="231"/>
      <c r="O23" s="228"/>
      <c r="P23" s="231"/>
      <c r="Q23" s="228"/>
      <c r="R23" s="231"/>
      <c r="S23" s="232"/>
      <c r="T23" s="231"/>
      <c r="U23" s="233"/>
      <c r="V23" s="234"/>
      <c r="W23" s="97"/>
      <c r="X23" s="144">
        <f>IF(U23&lt;&gt;"",U23+COUNTIF(U23:U$94,U23)-1,X$95)</f>
        <v>1</v>
      </c>
      <c r="Y23" s="166">
        <f t="shared" si="0"/>
      </c>
      <c r="Z23" s="188" t="e">
        <f>MATCH(E23,Immatriculation!D$2:D$186,0)</f>
        <v>#N/A</v>
      </c>
      <c r="AA23" s="182"/>
      <c r="AD23" s="183"/>
    </row>
    <row r="24" spans="1:30" ht="21" customHeight="1" thickBot="1">
      <c r="A24" s="228"/>
      <c r="B24" s="236">
        <f>IF(ISNA($Z24),"",IF(INDEX(Immatriculation!A$2:A$186,$Z24,1)&lt;&gt;"",INDEX(Immatriculation!A$2:A$186,$Z24,1),""))</f>
      </c>
      <c r="C24" s="236">
        <f>IF(ISNA($Z24),"",IF(INDEX(Immatriculation!B$2:B$186,$Z24,1)&lt;&gt;"",INDEX(Immatriculation!B$2:B$186,$Z24,1),""))</f>
      </c>
      <c r="D24" s="237">
        <f>IF(ISNA($Z24),"",IF(INDEX(Immatriculation!C$2:C$186,$Z24,1)&lt;&gt;"",INDEX(Immatriculation!C$2:C$186,$Z24,1),""))</f>
      </c>
      <c r="E24" s="151"/>
      <c r="F24" s="229"/>
      <c r="G24" s="230"/>
      <c r="H24" s="231"/>
      <c r="I24" s="228"/>
      <c r="J24" s="231"/>
      <c r="K24" s="228"/>
      <c r="L24" s="231"/>
      <c r="M24" s="228"/>
      <c r="N24" s="231"/>
      <c r="O24" s="228"/>
      <c r="P24" s="231"/>
      <c r="Q24" s="228"/>
      <c r="R24" s="231"/>
      <c r="S24" s="232"/>
      <c r="T24" s="231"/>
      <c r="U24" s="233"/>
      <c r="V24" s="234"/>
      <c r="W24" s="97"/>
      <c r="X24" s="144">
        <f>IF(U24&lt;&gt;"",U24+COUNTIF(U24:U$94,U24)-1,X$95)</f>
        <v>1</v>
      </c>
      <c r="Y24" s="166">
        <f t="shared" si="0"/>
      </c>
      <c r="Z24" s="188" t="e">
        <f>MATCH(E24,Immatriculation!D$2:D$186,0)</f>
        <v>#N/A</v>
      </c>
      <c r="AA24" s="182"/>
      <c r="AD24" s="183"/>
    </row>
    <row r="25" spans="1:30" ht="21" customHeight="1" thickBot="1">
      <c r="A25" s="228"/>
      <c r="B25" s="236">
        <f>IF(ISNA($Z25),"",IF(INDEX(Immatriculation!A$2:A$186,$Z25,1)&lt;&gt;"",INDEX(Immatriculation!A$2:A$186,$Z25,1),""))</f>
      </c>
      <c r="C25" s="236">
        <f>IF(ISNA($Z25),"",IF(INDEX(Immatriculation!B$2:B$186,$Z25,1)&lt;&gt;"",INDEX(Immatriculation!B$2:B$186,$Z25,1),""))</f>
      </c>
      <c r="D25" s="237">
        <f>IF(ISNA($Z25),"",IF(INDEX(Immatriculation!C$2:C$186,$Z25,1)&lt;&gt;"",INDEX(Immatriculation!C$2:C$186,$Z25,1),""))</f>
      </c>
      <c r="E25" s="151"/>
      <c r="F25" s="229"/>
      <c r="G25" s="230"/>
      <c r="H25" s="231"/>
      <c r="I25" s="228"/>
      <c r="J25" s="231"/>
      <c r="K25" s="228"/>
      <c r="L25" s="231"/>
      <c r="M25" s="228"/>
      <c r="N25" s="231"/>
      <c r="O25" s="228"/>
      <c r="P25" s="231"/>
      <c r="Q25" s="228"/>
      <c r="R25" s="231"/>
      <c r="S25" s="232"/>
      <c r="T25" s="231"/>
      <c r="U25" s="233"/>
      <c r="V25" s="234"/>
      <c r="W25" s="119"/>
      <c r="X25" s="144">
        <f>IF(U25&lt;&gt;"",U25+COUNTIF(U25:U$94,U25)-1,X$95)</f>
        <v>1</v>
      </c>
      <c r="Y25" s="166">
        <f t="shared" si="0"/>
      </c>
      <c r="Z25" s="188" t="e">
        <f>MATCH(E25,Immatriculation!D$2:D$186,0)</f>
        <v>#N/A</v>
      </c>
      <c r="AA25" s="189"/>
      <c r="AB25" s="190"/>
      <c r="AC25" s="190"/>
      <c r="AD25" s="190"/>
    </row>
    <row r="26" spans="1:30" ht="21" customHeight="1" thickBot="1">
      <c r="A26" s="228"/>
      <c r="B26" s="236">
        <f>IF(ISNA($Z26),"",IF(INDEX(Immatriculation!A$2:A$186,$Z26,1)&lt;&gt;"",INDEX(Immatriculation!A$2:A$186,$Z26,1),""))</f>
      </c>
      <c r="C26" s="236">
        <f>IF(ISNA($Z26),"",IF(INDEX(Immatriculation!B$2:B$186,$Z26,1)&lt;&gt;"",INDEX(Immatriculation!B$2:B$186,$Z26,1),""))</f>
      </c>
      <c r="D26" s="237">
        <f>IF(ISNA($Z26),"",IF(INDEX(Immatriculation!C$2:C$186,$Z26,1)&lt;&gt;"",INDEX(Immatriculation!C$2:C$186,$Z26,1),""))</f>
      </c>
      <c r="E26" s="151"/>
      <c r="F26" s="229"/>
      <c r="G26" s="230"/>
      <c r="H26" s="231"/>
      <c r="I26" s="228"/>
      <c r="J26" s="231"/>
      <c r="K26" s="228"/>
      <c r="L26" s="231"/>
      <c r="M26" s="228"/>
      <c r="N26" s="231"/>
      <c r="O26" s="228"/>
      <c r="P26" s="231"/>
      <c r="Q26" s="228"/>
      <c r="R26" s="231"/>
      <c r="S26" s="232"/>
      <c r="T26" s="231"/>
      <c r="U26" s="233"/>
      <c r="V26" s="234"/>
      <c r="W26" s="97"/>
      <c r="X26" s="144">
        <f>IF(U26&lt;&gt;"",U26+COUNTIF(U26:U$94,U26)-1,X$95)</f>
        <v>1</v>
      </c>
      <c r="Y26" s="166">
        <f t="shared" si="0"/>
      </c>
      <c r="Z26" s="188" t="e">
        <f>MATCH(E26,Immatriculation!D$2:D$186,0)</f>
        <v>#N/A</v>
      </c>
      <c r="AA26" s="182"/>
      <c r="AD26" s="183"/>
    </row>
    <row r="27" spans="1:30" ht="21" customHeight="1" thickBot="1">
      <c r="A27" s="228"/>
      <c r="B27" s="236">
        <f>IF(ISNA($Z27),"",IF(INDEX(Immatriculation!A$2:A$186,$Z27,1)&lt;&gt;"",INDEX(Immatriculation!A$2:A$186,$Z27,1),""))</f>
      </c>
      <c r="C27" s="236">
        <f>IF(ISNA($Z27),"",IF(INDEX(Immatriculation!B$2:B$186,$Z27,1)&lt;&gt;"",INDEX(Immatriculation!B$2:B$186,$Z27,1),""))</f>
      </c>
      <c r="D27" s="237">
        <f>IF(ISNA($Z27),"",IF(INDEX(Immatriculation!C$2:C$186,$Z27,1)&lt;&gt;"",INDEX(Immatriculation!C$2:C$186,$Z27,1),""))</f>
      </c>
      <c r="E27" s="151"/>
      <c r="F27" s="229"/>
      <c r="G27" s="230"/>
      <c r="H27" s="231"/>
      <c r="I27" s="228"/>
      <c r="J27" s="231"/>
      <c r="K27" s="228"/>
      <c r="L27" s="231"/>
      <c r="M27" s="228"/>
      <c r="N27" s="231"/>
      <c r="O27" s="228"/>
      <c r="P27" s="231"/>
      <c r="Q27" s="228"/>
      <c r="R27" s="231"/>
      <c r="S27" s="232"/>
      <c r="T27" s="231"/>
      <c r="U27" s="233"/>
      <c r="V27" s="234"/>
      <c r="W27" s="97"/>
      <c r="X27" s="144">
        <f>IF(U27&lt;&gt;"",U27+COUNTIF(U27:U$94,U27)-1,X$95)</f>
        <v>1</v>
      </c>
      <c r="Y27" s="166">
        <f t="shared" si="0"/>
      </c>
      <c r="Z27" s="188" t="e">
        <f>MATCH(E27,Immatriculation!D$2:D$186,0)</f>
        <v>#N/A</v>
      </c>
      <c r="AA27" s="182"/>
      <c r="AD27" s="183"/>
    </row>
    <row r="28" spans="1:30" ht="21" customHeight="1" thickBot="1">
      <c r="A28" s="228"/>
      <c r="B28" s="236">
        <f>IF(ISNA($Z28),"",IF(INDEX(Immatriculation!A$2:A$186,$Z28,1)&lt;&gt;"",INDEX(Immatriculation!A$2:A$186,$Z28,1),""))</f>
      </c>
      <c r="C28" s="236">
        <f>IF(ISNA($Z28),"",IF(INDEX(Immatriculation!B$2:B$186,$Z28,1)&lt;&gt;"",INDEX(Immatriculation!B$2:B$186,$Z28,1),""))</f>
      </c>
      <c r="D28" s="237">
        <f>IF(ISNA($Z28),"",IF(INDEX(Immatriculation!C$2:C$186,$Z28,1)&lt;&gt;"",INDEX(Immatriculation!C$2:C$186,$Z28,1),""))</f>
      </c>
      <c r="E28" s="151"/>
      <c r="F28" s="229"/>
      <c r="G28" s="230"/>
      <c r="H28" s="231"/>
      <c r="I28" s="228"/>
      <c r="J28" s="231"/>
      <c r="K28" s="228"/>
      <c r="L28" s="231"/>
      <c r="M28" s="228"/>
      <c r="N28" s="231"/>
      <c r="O28" s="228"/>
      <c r="P28" s="231"/>
      <c r="Q28" s="228"/>
      <c r="R28" s="231"/>
      <c r="S28" s="232"/>
      <c r="T28" s="231"/>
      <c r="U28" s="233"/>
      <c r="V28" s="234"/>
      <c r="W28" s="97"/>
      <c r="X28" s="144">
        <f>IF(U28&lt;&gt;"",U28+COUNTIF(U28:U$94,U28)-1,X$95)</f>
        <v>1</v>
      </c>
      <c r="Y28" s="166">
        <f t="shared" si="0"/>
      </c>
      <c r="Z28" s="188" t="e">
        <f>MATCH(E28,Immatriculation!D$2:D$186,0)</f>
        <v>#N/A</v>
      </c>
      <c r="AA28" s="182"/>
      <c r="AD28" s="183"/>
    </row>
    <row r="29" spans="1:30" ht="21" customHeight="1" thickBot="1">
      <c r="A29" s="228"/>
      <c r="B29" s="236">
        <f>IF(ISNA($Z29),"",IF(INDEX(Immatriculation!A$2:A$186,$Z29,1)&lt;&gt;"",INDEX(Immatriculation!A$2:A$186,$Z29,1),""))</f>
      </c>
      <c r="C29" s="236">
        <f>IF(ISNA($Z29),"",IF(INDEX(Immatriculation!B$2:B$186,$Z29,1)&lt;&gt;"",INDEX(Immatriculation!B$2:B$186,$Z29,1),""))</f>
      </c>
      <c r="D29" s="237">
        <f>IF(ISNA($Z29),"",IF(INDEX(Immatriculation!C$2:C$186,$Z29,1)&lt;&gt;"",INDEX(Immatriculation!C$2:C$186,$Z29,1),""))</f>
      </c>
      <c r="E29" s="151"/>
      <c r="F29" s="229"/>
      <c r="G29" s="230"/>
      <c r="H29" s="231"/>
      <c r="I29" s="228"/>
      <c r="J29" s="231"/>
      <c r="K29" s="228"/>
      <c r="L29" s="231"/>
      <c r="M29" s="228"/>
      <c r="N29" s="231"/>
      <c r="O29" s="228"/>
      <c r="P29" s="231"/>
      <c r="Q29" s="228"/>
      <c r="R29" s="231"/>
      <c r="S29" s="232"/>
      <c r="T29" s="231"/>
      <c r="U29" s="233"/>
      <c r="V29" s="234"/>
      <c r="W29" s="97"/>
      <c r="X29" s="144">
        <f>IF(U29&lt;&gt;"",U29+COUNTIF(U29:U$94,U29)-1,X$95)</f>
        <v>1</v>
      </c>
      <c r="Y29" s="166">
        <f t="shared" si="0"/>
      </c>
      <c r="Z29" s="188" t="e">
        <f>MATCH(E29,Immatriculation!D$2:D$186,0)</f>
        <v>#N/A</v>
      </c>
      <c r="AA29" s="182"/>
      <c r="AD29" s="183"/>
    </row>
    <row r="30" spans="1:30" ht="21" customHeight="1" thickBot="1">
      <c r="A30" s="228"/>
      <c r="B30" s="236">
        <f>IF(ISNA($Z30),"",IF(INDEX(Immatriculation!A$2:A$186,$Z30,1)&lt;&gt;"",INDEX(Immatriculation!A$2:A$186,$Z30,1),""))</f>
      </c>
      <c r="C30" s="236">
        <f>IF(ISNA($Z30),"",IF(INDEX(Immatriculation!B$2:B$186,$Z30,1)&lt;&gt;"",INDEX(Immatriculation!B$2:B$186,$Z30,1),""))</f>
      </c>
      <c r="D30" s="237">
        <f>IF(ISNA($Z30),"",IF(INDEX(Immatriculation!C$2:C$186,$Z30,1)&lt;&gt;"",INDEX(Immatriculation!C$2:C$186,$Z30,1),""))</f>
      </c>
      <c r="E30" s="151"/>
      <c r="F30" s="229"/>
      <c r="G30" s="230"/>
      <c r="H30" s="231"/>
      <c r="I30" s="228"/>
      <c r="J30" s="231"/>
      <c r="K30" s="228"/>
      <c r="L30" s="231"/>
      <c r="M30" s="228"/>
      <c r="N30" s="231"/>
      <c r="O30" s="228"/>
      <c r="P30" s="231"/>
      <c r="Q30" s="228"/>
      <c r="R30" s="231"/>
      <c r="S30" s="232"/>
      <c r="T30" s="231"/>
      <c r="U30" s="233"/>
      <c r="V30" s="234"/>
      <c r="W30" s="97"/>
      <c r="X30" s="144">
        <f>IF(U30&lt;&gt;"",U30+COUNTIF(U30:U$94,U30)-1,X$95)</f>
        <v>1</v>
      </c>
      <c r="Y30" s="166">
        <f t="shared" si="0"/>
      </c>
      <c r="Z30" s="188" t="e">
        <f>MATCH(E30,Immatriculation!D$2:D$186,0)</f>
        <v>#N/A</v>
      </c>
      <c r="AA30" s="182"/>
      <c r="AD30" s="183"/>
    </row>
    <row r="31" spans="1:30" ht="21" customHeight="1" thickBot="1">
      <c r="A31" s="228"/>
      <c r="B31" s="236">
        <f>IF(ISNA($Z31),"",IF(INDEX(Immatriculation!A$2:A$186,$Z31,1)&lt;&gt;"",INDEX(Immatriculation!A$2:A$186,$Z31,1),""))</f>
      </c>
      <c r="C31" s="236">
        <f>IF(ISNA($Z31),"",IF(INDEX(Immatriculation!B$2:B$186,$Z31,1)&lt;&gt;"",INDEX(Immatriculation!B$2:B$186,$Z31,1),""))</f>
      </c>
      <c r="D31" s="237">
        <f>IF(ISNA($Z31),"",IF(INDEX(Immatriculation!C$2:C$186,$Z31,1)&lt;&gt;"",INDEX(Immatriculation!C$2:C$186,$Z31,1),""))</f>
      </c>
      <c r="E31" s="151"/>
      <c r="F31" s="229"/>
      <c r="G31" s="230"/>
      <c r="H31" s="231"/>
      <c r="I31" s="228"/>
      <c r="J31" s="231"/>
      <c r="K31" s="228"/>
      <c r="L31" s="231"/>
      <c r="M31" s="228"/>
      <c r="N31" s="231"/>
      <c r="O31" s="228"/>
      <c r="P31" s="231"/>
      <c r="Q31" s="228"/>
      <c r="R31" s="231"/>
      <c r="S31" s="232"/>
      <c r="T31" s="231"/>
      <c r="U31" s="233"/>
      <c r="V31" s="234"/>
      <c r="W31" s="97"/>
      <c r="X31" s="144">
        <f>IF(U31&lt;&gt;"",U31+COUNTIF(U31:U$94,U31)-1,X$95)</f>
        <v>1</v>
      </c>
      <c r="Y31" s="166">
        <f t="shared" si="0"/>
      </c>
      <c r="Z31" s="188" t="e">
        <f>MATCH(E31,Immatriculation!D$2:D$186,0)</f>
        <v>#N/A</v>
      </c>
      <c r="AA31" s="182"/>
      <c r="AD31" s="183"/>
    </row>
    <row r="32" spans="1:30" ht="21" customHeight="1" thickBot="1">
      <c r="A32" s="228"/>
      <c r="B32" s="236">
        <f>IF(ISNA($Z32),"",IF(INDEX(Immatriculation!A$2:A$186,$Z32,1)&lt;&gt;"",INDEX(Immatriculation!A$2:A$186,$Z32,1),""))</f>
      </c>
      <c r="C32" s="236">
        <f>IF(ISNA($Z32),"",IF(INDEX(Immatriculation!B$2:B$186,$Z32,1)&lt;&gt;"",INDEX(Immatriculation!B$2:B$186,$Z32,1),""))</f>
      </c>
      <c r="D32" s="237">
        <f>IF(ISNA($Z32),"",IF(INDEX(Immatriculation!C$2:C$186,$Z32,1)&lt;&gt;"",INDEX(Immatriculation!C$2:C$186,$Z32,1),""))</f>
      </c>
      <c r="E32" s="151"/>
      <c r="F32" s="229"/>
      <c r="G32" s="230"/>
      <c r="H32" s="231"/>
      <c r="I32" s="228"/>
      <c r="J32" s="231"/>
      <c r="K32" s="228"/>
      <c r="L32" s="231"/>
      <c r="M32" s="228"/>
      <c r="N32" s="231"/>
      <c r="O32" s="228"/>
      <c r="P32" s="231"/>
      <c r="Q32" s="228"/>
      <c r="R32" s="231"/>
      <c r="S32" s="232"/>
      <c r="T32" s="231"/>
      <c r="U32" s="233"/>
      <c r="V32" s="234"/>
      <c r="W32" s="97"/>
      <c r="X32" s="144">
        <f>IF(U32&lt;&gt;"",U32+COUNTIF(U32:U$94,U32)-1,X$95)</f>
        <v>1</v>
      </c>
      <c r="Y32" s="166">
        <f t="shared" si="0"/>
      </c>
      <c r="Z32" s="188" t="e">
        <f>MATCH(E32,Immatriculation!D$2:D$186,0)</f>
        <v>#N/A</v>
      </c>
      <c r="AA32" s="182"/>
      <c r="AD32" s="183"/>
    </row>
    <row r="33" spans="1:30" ht="21" customHeight="1" thickBot="1">
      <c r="A33" s="228"/>
      <c r="B33" s="236">
        <f>IF(ISNA($Z33),"",IF(INDEX(Immatriculation!A$2:A$186,$Z33,1)&lt;&gt;"",INDEX(Immatriculation!A$2:A$186,$Z33,1),""))</f>
      </c>
      <c r="C33" s="236">
        <f>IF(ISNA($Z33),"",IF(INDEX(Immatriculation!B$2:B$186,$Z33,1)&lt;&gt;"",INDEX(Immatriculation!B$2:B$186,$Z33,1),""))</f>
      </c>
      <c r="D33" s="237">
        <f>IF(ISNA($Z33),"",IF(INDEX(Immatriculation!C$2:C$186,$Z33,1)&lt;&gt;"",INDEX(Immatriculation!C$2:C$186,$Z33,1),""))</f>
      </c>
      <c r="E33" s="151"/>
      <c r="F33" s="229"/>
      <c r="G33" s="230"/>
      <c r="H33" s="231"/>
      <c r="I33" s="228"/>
      <c r="J33" s="231"/>
      <c r="K33" s="228"/>
      <c r="L33" s="231"/>
      <c r="M33" s="228"/>
      <c r="N33" s="231"/>
      <c r="O33" s="228"/>
      <c r="P33" s="231"/>
      <c r="Q33" s="228"/>
      <c r="R33" s="231"/>
      <c r="S33" s="232"/>
      <c r="T33" s="231"/>
      <c r="U33" s="233"/>
      <c r="V33" s="234"/>
      <c r="W33" s="97"/>
      <c r="X33" s="144">
        <f>IF(U33&lt;&gt;"",U33+COUNTIF(U33:U$94,U33)-1,X$95)</f>
        <v>1</v>
      </c>
      <c r="Y33" s="166">
        <f t="shared" si="0"/>
      </c>
      <c r="Z33" s="188" t="e">
        <f>MATCH(E33,Immatriculation!D$2:D$186,0)</f>
        <v>#N/A</v>
      </c>
      <c r="AA33" s="182"/>
      <c r="AD33" s="183"/>
    </row>
    <row r="34" spans="1:30" ht="21" customHeight="1" thickBot="1">
      <c r="A34" s="228"/>
      <c r="B34" s="236">
        <f>IF(ISNA($Z34),"",IF(INDEX(Immatriculation!A$2:A$186,$Z34,1)&lt;&gt;"",INDEX(Immatriculation!A$2:A$186,$Z34,1),""))</f>
      </c>
      <c r="C34" s="236">
        <f>IF(ISNA($Z34),"",IF(INDEX(Immatriculation!B$2:B$186,$Z34,1)&lt;&gt;"",INDEX(Immatriculation!B$2:B$186,$Z34,1),""))</f>
      </c>
      <c r="D34" s="237">
        <f>IF(ISNA($Z34),"",IF(INDEX(Immatriculation!C$2:C$186,$Z34,1)&lt;&gt;"",INDEX(Immatriculation!C$2:C$186,$Z34,1),""))</f>
      </c>
      <c r="E34" s="151"/>
      <c r="F34" s="229"/>
      <c r="G34" s="230"/>
      <c r="H34" s="231"/>
      <c r="I34" s="228"/>
      <c r="J34" s="231"/>
      <c r="K34" s="228"/>
      <c r="L34" s="231"/>
      <c r="M34" s="228"/>
      <c r="N34" s="231"/>
      <c r="O34" s="228"/>
      <c r="P34" s="231"/>
      <c r="Q34" s="228"/>
      <c r="R34" s="231"/>
      <c r="S34" s="232"/>
      <c r="T34" s="231"/>
      <c r="U34" s="233"/>
      <c r="V34" s="234"/>
      <c r="W34" s="97"/>
      <c r="X34" s="144">
        <f>IF(U34&lt;&gt;"",U34+COUNTIF(U34:U$94,U34)-1,X$95)</f>
        <v>1</v>
      </c>
      <c r="Y34" s="166">
        <f t="shared" si="0"/>
      </c>
      <c r="Z34" s="188" t="e">
        <f>MATCH(E34,Immatriculation!D$2:D$186,0)</f>
        <v>#N/A</v>
      </c>
      <c r="AA34" s="182"/>
      <c r="AD34" s="183"/>
    </row>
    <row r="35" spans="1:30" ht="21" customHeight="1" thickBot="1">
      <c r="A35" s="228"/>
      <c r="B35" s="236">
        <f>IF(ISNA($Z35),"",IF(INDEX(Immatriculation!A$2:A$186,$Z35,1)&lt;&gt;"",INDEX(Immatriculation!A$2:A$186,$Z35,1),""))</f>
      </c>
      <c r="C35" s="236">
        <f>IF(ISNA($Z35),"",IF(INDEX(Immatriculation!B$2:B$186,$Z35,1)&lt;&gt;"",INDEX(Immatriculation!B$2:B$186,$Z35,1),""))</f>
      </c>
      <c r="D35" s="237">
        <f>IF(ISNA($Z35),"",IF(INDEX(Immatriculation!C$2:C$186,$Z35,1)&lt;&gt;"",INDEX(Immatriculation!C$2:C$186,$Z35,1),""))</f>
      </c>
      <c r="E35" s="151"/>
      <c r="F35" s="229"/>
      <c r="G35" s="230"/>
      <c r="H35" s="231"/>
      <c r="I35" s="228"/>
      <c r="J35" s="231"/>
      <c r="K35" s="228"/>
      <c r="L35" s="231"/>
      <c r="M35" s="228"/>
      <c r="N35" s="231"/>
      <c r="O35" s="228"/>
      <c r="P35" s="231"/>
      <c r="Q35" s="228"/>
      <c r="R35" s="231"/>
      <c r="S35" s="232"/>
      <c r="T35" s="231"/>
      <c r="U35" s="233"/>
      <c r="V35" s="234"/>
      <c r="W35" s="119"/>
      <c r="X35" s="144">
        <f>IF(U35&lt;&gt;"",U35+COUNTIF(U35:U$94,U35)-1,X$95)</f>
        <v>1</v>
      </c>
      <c r="Y35" s="166">
        <f t="shared" si="0"/>
      </c>
      <c r="Z35" s="188" t="e">
        <f>MATCH(E35,Immatriculation!D$2:D$186,0)</f>
        <v>#N/A</v>
      </c>
      <c r="AA35" s="189"/>
      <c r="AB35" s="190"/>
      <c r="AC35" s="190"/>
      <c r="AD35" s="190"/>
    </row>
    <row r="36" spans="1:30" ht="21" customHeight="1" thickBot="1">
      <c r="A36" s="228"/>
      <c r="B36" s="236">
        <f>IF(ISNA($Z36),"",IF(INDEX(Immatriculation!A$2:A$186,$Z36,1)&lt;&gt;"",INDEX(Immatriculation!A$2:A$186,$Z36,1),""))</f>
      </c>
      <c r="C36" s="236">
        <f>IF(ISNA($Z36),"",IF(INDEX(Immatriculation!B$2:B$186,$Z36,1)&lt;&gt;"",INDEX(Immatriculation!B$2:B$186,$Z36,1),""))</f>
      </c>
      <c r="D36" s="237">
        <f>IF(ISNA($Z36),"",IF(INDEX(Immatriculation!C$2:C$186,$Z36,1)&lt;&gt;"",INDEX(Immatriculation!C$2:C$186,$Z36,1),""))</f>
      </c>
      <c r="E36" s="151"/>
      <c r="F36" s="229"/>
      <c r="G36" s="230"/>
      <c r="H36" s="231"/>
      <c r="I36" s="228"/>
      <c r="J36" s="231"/>
      <c r="K36" s="228"/>
      <c r="L36" s="231"/>
      <c r="M36" s="228"/>
      <c r="N36" s="231"/>
      <c r="O36" s="228"/>
      <c r="P36" s="231"/>
      <c r="Q36" s="228"/>
      <c r="R36" s="231"/>
      <c r="S36" s="232"/>
      <c r="T36" s="231"/>
      <c r="U36" s="233"/>
      <c r="V36" s="234"/>
      <c r="W36" s="97"/>
      <c r="X36" s="144">
        <f>IF(U36&lt;&gt;"",U36+COUNTIF(U36:U$94,U36)-1,X$95)</f>
        <v>1</v>
      </c>
      <c r="Y36" s="166">
        <f t="shared" si="0"/>
      </c>
      <c r="Z36" s="188" t="e">
        <f>MATCH(E36,Immatriculation!D$2:D$186,0)</f>
        <v>#N/A</v>
      </c>
      <c r="AA36" s="182"/>
      <c r="AD36" s="183"/>
    </row>
    <row r="37" spans="1:30" ht="21" customHeight="1" thickBot="1">
      <c r="A37" s="228"/>
      <c r="B37" s="236">
        <f>IF(ISNA($Z37),"",IF(INDEX(Immatriculation!A$2:A$186,$Z37,1)&lt;&gt;"",INDEX(Immatriculation!A$2:A$186,$Z37,1),""))</f>
      </c>
      <c r="C37" s="236">
        <f>IF(ISNA($Z37),"",IF(INDEX(Immatriculation!B$2:B$186,$Z37,1)&lt;&gt;"",INDEX(Immatriculation!B$2:B$186,$Z37,1),""))</f>
      </c>
      <c r="D37" s="237">
        <f>IF(ISNA($Z37),"",IF(INDEX(Immatriculation!C$2:C$186,$Z37,1)&lt;&gt;"",INDEX(Immatriculation!C$2:C$186,$Z37,1),""))</f>
      </c>
      <c r="E37" s="151"/>
      <c r="F37" s="229"/>
      <c r="G37" s="230"/>
      <c r="H37" s="231"/>
      <c r="I37" s="228"/>
      <c r="J37" s="231"/>
      <c r="K37" s="228"/>
      <c r="L37" s="231"/>
      <c r="M37" s="228"/>
      <c r="N37" s="231"/>
      <c r="O37" s="228"/>
      <c r="P37" s="231"/>
      <c r="Q37" s="228"/>
      <c r="R37" s="231"/>
      <c r="S37" s="232"/>
      <c r="T37" s="231"/>
      <c r="U37" s="233"/>
      <c r="V37" s="234"/>
      <c r="W37" s="97"/>
      <c r="X37" s="144">
        <f>IF(U37&lt;&gt;"",U37+COUNTIF(U37:U$94,U37)-1,X$95)</f>
        <v>1</v>
      </c>
      <c r="Y37" s="166">
        <f t="shared" si="0"/>
      </c>
      <c r="Z37" s="188" t="e">
        <f>MATCH(E37,Immatriculation!D$2:D$186,0)</f>
        <v>#N/A</v>
      </c>
      <c r="AA37" s="182"/>
      <c r="AD37" s="183"/>
    </row>
    <row r="38" spans="1:30" ht="21" customHeight="1" thickBot="1">
      <c r="A38" s="228"/>
      <c r="B38" s="236">
        <f>IF(ISNA($Z38),"",IF(INDEX(Immatriculation!A$2:A$186,$Z38,1)&lt;&gt;"",INDEX(Immatriculation!A$2:A$186,$Z38,1),""))</f>
      </c>
      <c r="C38" s="236">
        <f>IF(ISNA($Z38),"",IF(INDEX(Immatriculation!B$2:B$186,$Z38,1)&lt;&gt;"",INDEX(Immatriculation!B$2:B$186,$Z38,1),""))</f>
      </c>
      <c r="D38" s="237">
        <f>IF(ISNA($Z38),"",IF(INDEX(Immatriculation!C$2:C$186,$Z38,1)&lt;&gt;"",INDEX(Immatriculation!C$2:C$186,$Z38,1),""))</f>
      </c>
      <c r="E38" s="151"/>
      <c r="F38" s="229"/>
      <c r="G38" s="230"/>
      <c r="H38" s="231"/>
      <c r="I38" s="228"/>
      <c r="J38" s="231"/>
      <c r="K38" s="228"/>
      <c r="L38" s="231"/>
      <c r="M38" s="228"/>
      <c r="N38" s="231"/>
      <c r="O38" s="228"/>
      <c r="P38" s="231"/>
      <c r="Q38" s="228"/>
      <c r="R38" s="231"/>
      <c r="S38" s="232"/>
      <c r="T38" s="231"/>
      <c r="U38" s="233"/>
      <c r="V38" s="234"/>
      <c r="W38" s="97"/>
      <c r="X38" s="144">
        <f>IF(U38&lt;&gt;"",U38+COUNTIF(U38:U$94,U38)-1,X$95)</f>
        <v>1</v>
      </c>
      <c r="Y38" s="166">
        <f>IF(OR(E38="",U38&lt;&gt;""),"","FAUX")</f>
      </c>
      <c r="Z38" s="188" t="e">
        <f>MATCH(E38,Immatriculation!D$2:D$186,0)</f>
        <v>#N/A</v>
      </c>
      <c r="AA38" s="182"/>
      <c r="AD38" s="183"/>
    </row>
    <row r="39" spans="1:30" ht="21" customHeight="1" thickBot="1">
      <c r="A39" s="228"/>
      <c r="B39" s="236">
        <f>IF(ISNA($Z39),"",IF(INDEX(Immatriculation!A$2:A$186,$Z39,1)&lt;&gt;"",INDEX(Immatriculation!A$2:A$186,$Z39,1),""))</f>
      </c>
      <c r="C39" s="236">
        <f>IF(ISNA($Z39),"",IF(INDEX(Immatriculation!B$2:B$186,$Z39,1)&lt;&gt;"",INDEX(Immatriculation!B$2:B$186,$Z39,1),""))</f>
      </c>
      <c r="D39" s="237">
        <f>IF(ISNA($Z39),"",IF(INDEX(Immatriculation!C$2:C$186,$Z39,1)&lt;&gt;"",INDEX(Immatriculation!C$2:C$186,$Z39,1),""))</f>
      </c>
      <c r="E39" s="151"/>
      <c r="F39" s="229"/>
      <c r="G39" s="230"/>
      <c r="H39" s="231"/>
      <c r="I39" s="228"/>
      <c r="J39" s="231"/>
      <c r="K39" s="228"/>
      <c r="L39" s="231"/>
      <c r="M39" s="228"/>
      <c r="N39" s="231"/>
      <c r="O39" s="228"/>
      <c r="P39" s="231"/>
      <c r="Q39" s="228"/>
      <c r="R39" s="231"/>
      <c r="S39" s="232"/>
      <c r="T39" s="231"/>
      <c r="U39" s="233"/>
      <c r="V39" s="234"/>
      <c r="W39" s="97"/>
      <c r="X39" s="144">
        <f>IF(U39&lt;&gt;"",U39+COUNTIF(U39:U$94,U39)-1,X$95)</f>
        <v>1</v>
      </c>
      <c r="Y39" s="166">
        <f aca="true" t="shared" si="1" ref="Y39:Y94">IF(OR(E39="",U39&lt;&gt;""),"","FAUX")</f>
      </c>
      <c r="Z39" s="188" t="e">
        <f>MATCH(E39,Immatriculation!D$2:D$186,0)</f>
        <v>#N/A</v>
      </c>
      <c r="AA39" s="182"/>
      <c r="AD39" s="183"/>
    </row>
    <row r="40" spans="1:30" ht="21" customHeight="1" thickBot="1">
      <c r="A40" s="228"/>
      <c r="B40" s="236">
        <f>IF(ISNA($Z40),"",IF(INDEX(Immatriculation!A$2:A$186,$Z40,1)&lt;&gt;"",INDEX(Immatriculation!A$2:A$186,$Z40,1),""))</f>
      </c>
      <c r="C40" s="236">
        <f>IF(ISNA($Z40),"",IF(INDEX(Immatriculation!B$2:B$186,$Z40,1)&lt;&gt;"",INDEX(Immatriculation!B$2:B$186,$Z40,1),""))</f>
      </c>
      <c r="D40" s="237">
        <f>IF(ISNA($Z40),"",IF(INDEX(Immatriculation!C$2:C$186,$Z40,1)&lt;&gt;"",INDEX(Immatriculation!C$2:C$186,$Z40,1),""))</f>
      </c>
      <c r="E40" s="151"/>
      <c r="F40" s="229"/>
      <c r="G40" s="230"/>
      <c r="H40" s="231"/>
      <c r="I40" s="228"/>
      <c r="J40" s="231"/>
      <c r="K40" s="228"/>
      <c r="L40" s="231"/>
      <c r="M40" s="228"/>
      <c r="N40" s="231"/>
      <c r="O40" s="228"/>
      <c r="P40" s="231"/>
      <c r="Q40" s="228"/>
      <c r="R40" s="231"/>
      <c r="S40" s="232"/>
      <c r="T40" s="231"/>
      <c r="U40" s="233"/>
      <c r="V40" s="234"/>
      <c r="W40" s="97"/>
      <c r="X40" s="144">
        <f>IF(U40&lt;&gt;"",U40+COUNTIF(U40:U$94,U40)-1,X$95)</f>
        <v>1</v>
      </c>
      <c r="Y40" s="166">
        <f t="shared" si="1"/>
      </c>
      <c r="Z40" s="188" t="e">
        <f>MATCH(E40,Immatriculation!D$2:D$186,0)</f>
        <v>#N/A</v>
      </c>
      <c r="AA40" s="182"/>
      <c r="AD40" s="183"/>
    </row>
    <row r="41" spans="1:30" ht="21" customHeight="1" thickBot="1">
      <c r="A41" s="228"/>
      <c r="B41" s="236">
        <f>IF(ISNA($Z41),"",IF(INDEX(Immatriculation!A$2:A$186,$Z41,1)&lt;&gt;"",INDEX(Immatriculation!A$2:A$186,$Z41,1),""))</f>
      </c>
      <c r="C41" s="236">
        <f>IF(ISNA($Z41),"",IF(INDEX(Immatriculation!B$2:B$186,$Z41,1)&lt;&gt;"",INDEX(Immatriculation!B$2:B$186,$Z41,1),""))</f>
      </c>
      <c r="D41" s="237">
        <f>IF(ISNA($Z41),"",IF(INDEX(Immatriculation!C$2:C$186,$Z41,1)&lt;&gt;"",INDEX(Immatriculation!C$2:C$186,$Z41,1),""))</f>
      </c>
      <c r="E41" s="151"/>
      <c r="F41" s="229"/>
      <c r="G41" s="230"/>
      <c r="H41" s="231"/>
      <c r="I41" s="228"/>
      <c r="J41" s="231"/>
      <c r="K41" s="228"/>
      <c r="L41" s="231"/>
      <c r="M41" s="228"/>
      <c r="N41" s="231"/>
      <c r="O41" s="228"/>
      <c r="P41" s="231"/>
      <c r="Q41" s="228"/>
      <c r="R41" s="231"/>
      <c r="S41" s="232"/>
      <c r="T41" s="231"/>
      <c r="U41" s="233"/>
      <c r="V41" s="234"/>
      <c r="W41" s="97"/>
      <c r="X41" s="144">
        <f>IF(U41&lt;&gt;"",U41+COUNTIF(U41:U$94,U41)-1,X$95)</f>
        <v>1</v>
      </c>
      <c r="Y41" s="166">
        <f t="shared" si="1"/>
      </c>
      <c r="Z41" s="188" t="e">
        <f>MATCH(E41,Immatriculation!D$2:D$186,0)</f>
        <v>#N/A</v>
      </c>
      <c r="AA41" s="182"/>
      <c r="AD41" s="183"/>
    </row>
    <row r="42" spans="1:30" ht="21" customHeight="1" thickBot="1">
      <c r="A42" s="228"/>
      <c r="B42" s="236">
        <f>IF(ISNA($Z42),"",IF(INDEX(Immatriculation!A$2:A$186,$Z42,1)&lt;&gt;"",INDEX(Immatriculation!A$2:A$186,$Z42,1),""))</f>
      </c>
      <c r="C42" s="236">
        <f>IF(ISNA($Z42),"",IF(INDEX(Immatriculation!B$2:B$186,$Z42,1)&lt;&gt;"",INDEX(Immatriculation!B$2:B$186,$Z42,1),""))</f>
      </c>
      <c r="D42" s="237">
        <f>IF(ISNA($Z42),"",IF(INDEX(Immatriculation!C$2:C$186,$Z42,1)&lt;&gt;"",INDEX(Immatriculation!C$2:C$186,$Z42,1),""))</f>
      </c>
      <c r="E42" s="151"/>
      <c r="F42" s="229"/>
      <c r="G42" s="230"/>
      <c r="H42" s="231"/>
      <c r="I42" s="228"/>
      <c r="J42" s="231"/>
      <c r="K42" s="228"/>
      <c r="L42" s="231"/>
      <c r="M42" s="228"/>
      <c r="N42" s="231"/>
      <c r="O42" s="228"/>
      <c r="P42" s="231"/>
      <c r="Q42" s="228"/>
      <c r="R42" s="231"/>
      <c r="S42" s="232"/>
      <c r="T42" s="231"/>
      <c r="U42" s="233"/>
      <c r="V42" s="234"/>
      <c r="W42" s="97"/>
      <c r="X42" s="144">
        <f>IF(U42&lt;&gt;"",U42+COUNTIF(U42:U$94,U42)-1,X$95)</f>
        <v>1</v>
      </c>
      <c r="Y42" s="166">
        <f t="shared" si="1"/>
      </c>
      <c r="Z42" s="188" t="e">
        <f>MATCH(E42,Immatriculation!D$2:D$186,0)</f>
        <v>#N/A</v>
      </c>
      <c r="AA42" s="182"/>
      <c r="AD42" s="183"/>
    </row>
    <row r="43" spans="1:30" ht="21" customHeight="1" thickBot="1">
      <c r="A43" s="228"/>
      <c r="B43" s="236">
        <f>IF(ISNA($Z43),"",IF(INDEX(Immatriculation!A$2:A$186,$Z43,1)&lt;&gt;"",INDEX(Immatriculation!A$2:A$186,$Z43,1),""))</f>
      </c>
      <c r="C43" s="236">
        <f>IF(ISNA($Z43),"",IF(INDEX(Immatriculation!B$2:B$186,$Z43,1)&lt;&gt;"",INDEX(Immatriculation!B$2:B$186,$Z43,1),""))</f>
      </c>
      <c r="D43" s="237">
        <f>IF(ISNA($Z43),"",IF(INDEX(Immatriculation!C$2:C$186,$Z43,1)&lt;&gt;"",INDEX(Immatriculation!C$2:C$186,$Z43,1),""))</f>
      </c>
      <c r="E43" s="151"/>
      <c r="F43" s="229"/>
      <c r="G43" s="230"/>
      <c r="H43" s="231"/>
      <c r="I43" s="228"/>
      <c r="J43" s="231"/>
      <c r="K43" s="228"/>
      <c r="L43" s="231"/>
      <c r="M43" s="228"/>
      <c r="N43" s="231"/>
      <c r="O43" s="228"/>
      <c r="P43" s="231"/>
      <c r="Q43" s="228"/>
      <c r="R43" s="231"/>
      <c r="S43" s="232"/>
      <c r="T43" s="231"/>
      <c r="U43" s="233"/>
      <c r="V43" s="234"/>
      <c r="W43" s="97"/>
      <c r="X43" s="144">
        <f>IF(U43&lt;&gt;"",U43+COUNTIF(U43:U$94,U43)-1,X$95)</f>
        <v>1</v>
      </c>
      <c r="Y43" s="166">
        <f t="shared" si="1"/>
      </c>
      <c r="Z43" s="188" t="e">
        <f>MATCH(E43,Immatriculation!D$2:D$186,0)</f>
        <v>#N/A</v>
      </c>
      <c r="AA43" s="182"/>
      <c r="AD43" s="183"/>
    </row>
    <row r="44" spans="1:30" ht="21" customHeight="1" thickBot="1">
      <c r="A44" s="228"/>
      <c r="B44" s="236">
        <f>IF(ISNA($Z44),"",IF(INDEX(Immatriculation!A$2:A$186,$Z44,1)&lt;&gt;"",INDEX(Immatriculation!A$2:A$186,$Z44,1),""))</f>
      </c>
      <c r="C44" s="236">
        <f>IF(ISNA($Z44),"",IF(INDEX(Immatriculation!B$2:B$186,$Z44,1)&lt;&gt;"",INDEX(Immatriculation!B$2:B$186,$Z44,1),""))</f>
      </c>
      <c r="D44" s="237">
        <f>IF(ISNA($Z44),"",IF(INDEX(Immatriculation!C$2:C$186,$Z44,1)&lt;&gt;"",INDEX(Immatriculation!C$2:C$186,$Z44,1),""))</f>
      </c>
      <c r="E44" s="151"/>
      <c r="F44" s="229"/>
      <c r="G44" s="230"/>
      <c r="H44" s="231"/>
      <c r="I44" s="228"/>
      <c r="J44" s="231"/>
      <c r="K44" s="228"/>
      <c r="L44" s="231"/>
      <c r="M44" s="228"/>
      <c r="N44" s="231"/>
      <c r="O44" s="228"/>
      <c r="P44" s="231"/>
      <c r="Q44" s="228"/>
      <c r="R44" s="231"/>
      <c r="S44" s="232"/>
      <c r="T44" s="231"/>
      <c r="U44" s="233"/>
      <c r="V44" s="234"/>
      <c r="W44" s="97"/>
      <c r="X44" s="144">
        <f>IF(U44&lt;&gt;"",U44+COUNTIF(U44:U$94,U44)-1,X$95)</f>
        <v>1</v>
      </c>
      <c r="Y44" s="166">
        <f t="shared" si="1"/>
      </c>
      <c r="Z44" s="188" t="e">
        <f>MATCH(E44,Immatriculation!D$2:D$186,0)</f>
        <v>#N/A</v>
      </c>
      <c r="AA44" s="182"/>
      <c r="AD44" s="183"/>
    </row>
    <row r="45" spans="1:30" ht="21" customHeight="1" thickBot="1">
      <c r="A45" s="228"/>
      <c r="B45" s="236">
        <f>IF(ISNA($Z45),"",IF(INDEX(Immatriculation!A$2:A$186,$Z45,1)&lt;&gt;"",INDEX(Immatriculation!A$2:A$186,$Z45,1),""))</f>
      </c>
      <c r="C45" s="236">
        <f>IF(ISNA($Z45),"",IF(INDEX(Immatriculation!B$2:B$186,$Z45,1)&lt;&gt;"",INDEX(Immatriculation!B$2:B$186,$Z45,1),""))</f>
      </c>
      <c r="D45" s="237">
        <f>IF(ISNA($Z45),"",IF(INDEX(Immatriculation!C$2:C$186,$Z45,1)&lt;&gt;"",INDEX(Immatriculation!C$2:C$186,$Z45,1),""))</f>
      </c>
      <c r="E45" s="151"/>
      <c r="F45" s="229"/>
      <c r="G45" s="230"/>
      <c r="H45" s="231"/>
      <c r="I45" s="228"/>
      <c r="J45" s="231"/>
      <c r="K45" s="228"/>
      <c r="L45" s="231"/>
      <c r="M45" s="228"/>
      <c r="N45" s="231"/>
      <c r="O45" s="228"/>
      <c r="P45" s="231"/>
      <c r="Q45" s="228"/>
      <c r="R45" s="231"/>
      <c r="S45" s="232"/>
      <c r="T45" s="231"/>
      <c r="U45" s="233"/>
      <c r="V45" s="234"/>
      <c r="W45" s="97"/>
      <c r="X45" s="144">
        <f>IF(U45&lt;&gt;"",U45+COUNTIF(U45:U$94,U45)-1,X$95)</f>
        <v>1</v>
      </c>
      <c r="Y45" s="166">
        <f t="shared" si="1"/>
      </c>
      <c r="Z45" s="188" t="e">
        <f>MATCH(E45,Immatriculation!D$2:D$186,0)</f>
        <v>#N/A</v>
      </c>
      <c r="AA45" s="182"/>
      <c r="AD45" s="183"/>
    </row>
    <row r="46" spans="1:30" ht="21" customHeight="1" thickBot="1">
      <c r="A46" s="228"/>
      <c r="B46" s="236">
        <f>IF(ISNA($Z46),"",IF(INDEX(Immatriculation!A$2:A$186,$Z46,1)&lt;&gt;"",INDEX(Immatriculation!A$2:A$186,$Z46,1),""))</f>
      </c>
      <c r="C46" s="236">
        <f>IF(ISNA($Z46),"",IF(INDEX(Immatriculation!B$2:B$186,$Z46,1)&lt;&gt;"",INDEX(Immatriculation!B$2:B$186,$Z46,1),""))</f>
      </c>
      <c r="D46" s="237">
        <f>IF(ISNA($Z46),"",IF(INDEX(Immatriculation!C$2:C$186,$Z46,1)&lt;&gt;"",INDEX(Immatriculation!C$2:C$186,$Z46,1),""))</f>
      </c>
      <c r="E46" s="151"/>
      <c r="F46" s="229"/>
      <c r="G46" s="230"/>
      <c r="H46" s="231"/>
      <c r="I46" s="228"/>
      <c r="J46" s="231"/>
      <c r="K46" s="228"/>
      <c r="L46" s="231"/>
      <c r="M46" s="228"/>
      <c r="N46" s="231"/>
      <c r="O46" s="228"/>
      <c r="P46" s="231"/>
      <c r="Q46" s="228"/>
      <c r="R46" s="231"/>
      <c r="S46" s="232"/>
      <c r="T46" s="231"/>
      <c r="U46" s="233"/>
      <c r="V46" s="234"/>
      <c r="W46" s="97"/>
      <c r="X46" s="144">
        <f>IF(U46&lt;&gt;"",U46+COUNTIF(U46:U$94,U46)-1,X$95)</f>
        <v>1</v>
      </c>
      <c r="Y46" s="166">
        <f t="shared" si="1"/>
      </c>
      <c r="Z46" s="188" t="e">
        <f>MATCH(E46,Immatriculation!D$2:D$186,0)</f>
        <v>#N/A</v>
      </c>
      <c r="AA46" s="182"/>
      <c r="AD46" s="183"/>
    </row>
    <row r="47" spans="1:30" ht="21" customHeight="1" thickBot="1">
      <c r="A47" s="228"/>
      <c r="B47" s="236">
        <f>IF(ISNA($Z47),"",IF(INDEX(Immatriculation!A$2:A$186,$Z47,1)&lt;&gt;"",INDEX(Immatriculation!A$2:A$186,$Z47,1),""))</f>
      </c>
      <c r="C47" s="236">
        <f>IF(ISNA($Z47),"",IF(INDEX(Immatriculation!B$2:B$186,$Z47,1)&lt;&gt;"",INDEX(Immatriculation!B$2:B$186,$Z47,1),""))</f>
      </c>
      <c r="D47" s="237">
        <f>IF(ISNA($Z47),"",IF(INDEX(Immatriculation!C$2:C$186,$Z47,1)&lt;&gt;"",INDEX(Immatriculation!C$2:C$186,$Z47,1),""))</f>
      </c>
      <c r="E47" s="151"/>
      <c r="F47" s="229"/>
      <c r="G47" s="230"/>
      <c r="H47" s="231"/>
      <c r="I47" s="228"/>
      <c r="J47" s="231"/>
      <c r="K47" s="228"/>
      <c r="L47" s="231"/>
      <c r="M47" s="228"/>
      <c r="N47" s="231"/>
      <c r="O47" s="228"/>
      <c r="P47" s="231"/>
      <c r="Q47" s="228"/>
      <c r="R47" s="231"/>
      <c r="S47" s="232"/>
      <c r="T47" s="231"/>
      <c r="U47" s="233"/>
      <c r="V47" s="234"/>
      <c r="W47" s="97"/>
      <c r="X47" s="144">
        <f>IF(U47&lt;&gt;"",U47+COUNTIF(U47:U$94,U47)-1,X$95)</f>
        <v>1</v>
      </c>
      <c r="Y47" s="166">
        <f t="shared" si="1"/>
      </c>
      <c r="Z47" s="188" t="e">
        <f>MATCH(E47,Immatriculation!D$2:D$186,0)</f>
        <v>#N/A</v>
      </c>
      <c r="AA47" s="182"/>
      <c r="AD47" s="183"/>
    </row>
    <row r="48" spans="1:30" ht="21" customHeight="1" thickBot="1">
      <c r="A48" s="228"/>
      <c r="B48" s="236">
        <f>IF(ISNA($Z48),"",IF(INDEX(Immatriculation!A$2:A$186,$Z48,1)&lt;&gt;"",INDEX(Immatriculation!A$2:A$186,$Z48,1),""))</f>
      </c>
      <c r="C48" s="236">
        <f>IF(ISNA($Z48),"",IF(INDEX(Immatriculation!B$2:B$186,$Z48,1)&lt;&gt;"",INDEX(Immatriculation!B$2:B$186,$Z48,1),""))</f>
      </c>
      <c r="D48" s="237">
        <f>IF(ISNA($Z48),"",IF(INDEX(Immatriculation!C$2:C$186,$Z48,1)&lt;&gt;"",INDEX(Immatriculation!C$2:C$186,$Z48,1),""))</f>
      </c>
      <c r="E48" s="151"/>
      <c r="F48" s="229"/>
      <c r="G48" s="230"/>
      <c r="H48" s="231"/>
      <c r="I48" s="228"/>
      <c r="J48" s="231"/>
      <c r="K48" s="228"/>
      <c r="L48" s="231"/>
      <c r="M48" s="228"/>
      <c r="N48" s="231"/>
      <c r="O48" s="228"/>
      <c r="P48" s="231"/>
      <c r="Q48" s="228"/>
      <c r="R48" s="231"/>
      <c r="S48" s="232"/>
      <c r="T48" s="231"/>
      <c r="U48" s="233"/>
      <c r="V48" s="234"/>
      <c r="W48" s="97"/>
      <c r="X48" s="144">
        <f>IF(U48&lt;&gt;"",U48+COUNTIF(U48:U$94,U48)-1,X$95)</f>
        <v>1</v>
      </c>
      <c r="Y48" s="166">
        <f t="shared" si="1"/>
      </c>
      <c r="Z48" s="188" t="e">
        <f>MATCH(E48,Immatriculation!D$2:D$186,0)</f>
        <v>#N/A</v>
      </c>
      <c r="AA48" s="182"/>
      <c r="AD48" s="183"/>
    </row>
    <row r="49" spans="1:30" ht="21" customHeight="1" thickBot="1">
      <c r="A49" s="228"/>
      <c r="B49" s="236">
        <f>IF(ISNA($Z49),"",IF(INDEX(Immatriculation!A$2:A$186,$Z49,1)&lt;&gt;"",INDEX(Immatriculation!A$2:A$186,$Z49,1),""))</f>
      </c>
      <c r="C49" s="236">
        <f>IF(ISNA($Z49),"",IF(INDEX(Immatriculation!B$2:B$186,$Z49,1)&lt;&gt;"",INDEX(Immatriculation!B$2:B$186,$Z49,1),""))</f>
      </c>
      <c r="D49" s="237">
        <f>IF(ISNA($Z49),"",IF(INDEX(Immatriculation!C$2:C$186,$Z49,1)&lt;&gt;"",INDEX(Immatriculation!C$2:C$186,$Z49,1),""))</f>
      </c>
      <c r="E49" s="151"/>
      <c r="F49" s="229"/>
      <c r="G49" s="230"/>
      <c r="H49" s="231"/>
      <c r="I49" s="228"/>
      <c r="J49" s="231"/>
      <c r="K49" s="228"/>
      <c r="L49" s="231"/>
      <c r="M49" s="228"/>
      <c r="N49" s="231"/>
      <c r="O49" s="228"/>
      <c r="P49" s="231"/>
      <c r="Q49" s="228"/>
      <c r="R49" s="231"/>
      <c r="S49" s="232"/>
      <c r="T49" s="231"/>
      <c r="U49" s="233"/>
      <c r="V49" s="234"/>
      <c r="W49" s="97"/>
      <c r="X49" s="144">
        <f>IF(U49&lt;&gt;"",U49+COUNTIF(U49:U$94,U49)-1,X$95)</f>
        <v>1</v>
      </c>
      <c r="Y49" s="166">
        <f t="shared" si="1"/>
      </c>
      <c r="Z49" s="188" t="e">
        <f>MATCH(E49,Immatriculation!D$2:D$186,0)</f>
        <v>#N/A</v>
      </c>
      <c r="AA49" s="182"/>
      <c r="AD49" s="183"/>
    </row>
    <row r="50" spans="1:30" ht="21" customHeight="1" thickBot="1">
      <c r="A50" s="228"/>
      <c r="B50" s="236">
        <f>IF(ISNA($Z50),"",IF(INDEX(Immatriculation!A$2:A$186,$Z50,1)&lt;&gt;"",INDEX(Immatriculation!A$2:A$186,$Z50,1),""))</f>
      </c>
      <c r="C50" s="236">
        <f>IF(ISNA($Z50),"",IF(INDEX(Immatriculation!B$2:B$186,$Z50,1)&lt;&gt;"",INDEX(Immatriculation!B$2:B$186,$Z50,1),""))</f>
      </c>
      <c r="D50" s="237">
        <f>IF(ISNA($Z50),"",IF(INDEX(Immatriculation!C$2:C$186,$Z50,1)&lt;&gt;"",INDEX(Immatriculation!C$2:C$186,$Z50,1),""))</f>
      </c>
      <c r="E50" s="151"/>
      <c r="F50" s="229"/>
      <c r="G50" s="230"/>
      <c r="H50" s="231"/>
      <c r="I50" s="228"/>
      <c r="J50" s="231"/>
      <c r="K50" s="228"/>
      <c r="L50" s="231"/>
      <c r="M50" s="228"/>
      <c r="N50" s="231"/>
      <c r="O50" s="228"/>
      <c r="P50" s="231"/>
      <c r="Q50" s="228"/>
      <c r="R50" s="231"/>
      <c r="S50" s="232"/>
      <c r="T50" s="231"/>
      <c r="U50" s="233"/>
      <c r="V50" s="234"/>
      <c r="W50" s="97"/>
      <c r="X50" s="144">
        <f>IF(U50&lt;&gt;"",U50+COUNTIF(U50:U$94,U50)-1,X$95)</f>
        <v>1</v>
      </c>
      <c r="Y50" s="166">
        <f t="shared" si="1"/>
      </c>
      <c r="Z50" s="188" t="e">
        <f>MATCH(E50,Immatriculation!D$2:D$186,0)</f>
        <v>#N/A</v>
      </c>
      <c r="AA50" s="182"/>
      <c r="AD50" s="183"/>
    </row>
    <row r="51" spans="1:30" ht="21" customHeight="1" thickBot="1">
      <c r="A51" s="228"/>
      <c r="B51" s="236">
        <f>IF(ISNA($Z51),"",IF(INDEX(Immatriculation!A$2:A$186,$Z51,1)&lt;&gt;"",INDEX(Immatriculation!A$2:A$186,$Z51,1),""))</f>
      </c>
      <c r="C51" s="236">
        <f>IF(ISNA($Z51),"",IF(INDEX(Immatriculation!B$2:B$186,$Z51,1)&lt;&gt;"",INDEX(Immatriculation!B$2:B$186,$Z51,1),""))</f>
      </c>
      <c r="D51" s="237">
        <f>IF(ISNA($Z51),"",IF(INDEX(Immatriculation!C$2:C$186,$Z51,1)&lt;&gt;"",INDEX(Immatriculation!C$2:C$186,$Z51,1),""))</f>
      </c>
      <c r="E51" s="151"/>
      <c r="F51" s="229"/>
      <c r="G51" s="230"/>
      <c r="H51" s="231"/>
      <c r="I51" s="228"/>
      <c r="J51" s="231"/>
      <c r="K51" s="228"/>
      <c r="L51" s="231"/>
      <c r="M51" s="228"/>
      <c r="N51" s="231"/>
      <c r="O51" s="228"/>
      <c r="P51" s="231"/>
      <c r="Q51" s="228"/>
      <c r="R51" s="231"/>
      <c r="S51" s="232"/>
      <c r="T51" s="231"/>
      <c r="U51" s="233"/>
      <c r="V51" s="234"/>
      <c r="W51" s="97"/>
      <c r="X51" s="144">
        <f>IF(U51&lt;&gt;"",U51+COUNTIF(U51:U$94,U51)-1,X$95)</f>
        <v>1</v>
      </c>
      <c r="Y51" s="166">
        <f t="shared" si="1"/>
      </c>
      <c r="Z51" s="188" t="e">
        <f>MATCH(E51,Immatriculation!D$2:D$186,0)</f>
        <v>#N/A</v>
      </c>
      <c r="AA51" s="182"/>
      <c r="AD51" s="183"/>
    </row>
    <row r="52" spans="1:30" ht="21" customHeight="1" thickBot="1">
      <c r="A52" s="228"/>
      <c r="B52" s="236">
        <f>IF(ISNA($Z52),"",IF(INDEX(Immatriculation!A$2:A$186,$Z52,1)&lt;&gt;"",INDEX(Immatriculation!A$2:A$186,$Z52,1),""))</f>
      </c>
      <c r="C52" s="236">
        <f>IF(ISNA($Z52),"",IF(INDEX(Immatriculation!B$2:B$186,$Z52,1)&lt;&gt;"",INDEX(Immatriculation!B$2:B$186,$Z52,1),""))</f>
      </c>
      <c r="D52" s="237">
        <f>IF(ISNA($Z52),"",IF(INDEX(Immatriculation!C$2:C$186,$Z52,1)&lt;&gt;"",INDEX(Immatriculation!C$2:C$186,$Z52,1),""))</f>
      </c>
      <c r="E52" s="151"/>
      <c r="F52" s="229"/>
      <c r="G52" s="230"/>
      <c r="H52" s="231"/>
      <c r="I52" s="228"/>
      <c r="J52" s="231"/>
      <c r="K52" s="228"/>
      <c r="L52" s="231"/>
      <c r="M52" s="228"/>
      <c r="N52" s="231"/>
      <c r="O52" s="228"/>
      <c r="P52" s="231"/>
      <c r="Q52" s="228"/>
      <c r="R52" s="231"/>
      <c r="S52" s="232"/>
      <c r="T52" s="231"/>
      <c r="U52" s="233"/>
      <c r="V52" s="234"/>
      <c r="W52" s="97"/>
      <c r="X52" s="144">
        <f>IF(U52&lt;&gt;"",U52+COUNTIF(U52:U$94,U52)-1,X$95)</f>
        <v>1</v>
      </c>
      <c r="Y52" s="166">
        <f t="shared" si="1"/>
      </c>
      <c r="Z52" s="188" t="e">
        <f>MATCH(E52,Immatriculation!D$2:D$186,0)</f>
        <v>#N/A</v>
      </c>
      <c r="AA52" s="182"/>
      <c r="AD52" s="183"/>
    </row>
    <row r="53" spans="1:30" ht="21" customHeight="1" thickBot="1">
      <c r="A53" s="228"/>
      <c r="B53" s="236">
        <f>IF(ISNA($Z53),"",IF(INDEX(Immatriculation!A$2:A$186,$Z53,1)&lt;&gt;"",INDEX(Immatriculation!A$2:A$186,$Z53,1),""))</f>
      </c>
      <c r="C53" s="236">
        <f>IF(ISNA($Z53),"",IF(INDEX(Immatriculation!B$2:B$186,$Z53,1)&lt;&gt;"",INDEX(Immatriculation!B$2:B$186,$Z53,1),""))</f>
      </c>
      <c r="D53" s="237">
        <f>IF(ISNA($Z53),"",IF(INDEX(Immatriculation!C$2:C$186,$Z53,1)&lt;&gt;"",INDEX(Immatriculation!C$2:C$186,$Z53,1),""))</f>
      </c>
      <c r="E53" s="151"/>
      <c r="F53" s="229"/>
      <c r="G53" s="230"/>
      <c r="H53" s="231"/>
      <c r="I53" s="228"/>
      <c r="J53" s="231"/>
      <c r="K53" s="228"/>
      <c r="L53" s="231"/>
      <c r="M53" s="228"/>
      <c r="N53" s="231"/>
      <c r="O53" s="228"/>
      <c r="P53" s="231"/>
      <c r="Q53" s="228"/>
      <c r="R53" s="231"/>
      <c r="S53" s="232"/>
      <c r="T53" s="231"/>
      <c r="U53" s="233"/>
      <c r="V53" s="234"/>
      <c r="W53" s="97"/>
      <c r="X53" s="144">
        <f>IF(U53&lt;&gt;"",U53+COUNTIF(U53:U$94,U53)-1,X$95)</f>
        <v>1</v>
      </c>
      <c r="Y53" s="166">
        <f t="shared" si="1"/>
      </c>
      <c r="Z53" s="188" t="e">
        <f>MATCH(E53,Immatriculation!D$2:D$186,0)</f>
        <v>#N/A</v>
      </c>
      <c r="AA53" s="182"/>
      <c r="AD53" s="183"/>
    </row>
    <row r="54" spans="1:30" ht="21" customHeight="1" thickBot="1">
      <c r="A54" s="228"/>
      <c r="B54" s="236">
        <f>IF(ISNA($Z54),"",IF(INDEX(Immatriculation!A$2:A$186,$Z54,1)&lt;&gt;"",INDEX(Immatriculation!A$2:A$186,$Z54,1),""))</f>
      </c>
      <c r="C54" s="236">
        <f>IF(ISNA($Z54),"",IF(INDEX(Immatriculation!B$2:B$186,$Z54,1)&lt;&gt;"",INDEX(Immatriculation!B$2:B$186,$Z54,1),""))</f>
      </c>
      <c r="D54" s="237">
        <f>IF(ISNA($Z54),"",IF(INDEX(Immatriculation!C$2:C$186,$Z54,1)&lt;&gt;"",INDEX(Immatriculation!C$2:C$186,$Z54,1),""))</f>
      </c>
      <c r="E54" s="151"/>
      <c r="F54" s="229"/>
      <c r="G54" s="230"/>
      <c r="H54" s="231"/>
      <c r="I54" s="228"/>
      <c r="J54" s="231"/>
      <c r="K54" s="228"/>
      <c r="L54" s="231"/>
      <c r="M54" s="228"/>
      <c r="N54" s="231"/>
      <c r="O54" s="228"/>
      <c r="P54" s="231"/>
      <c r="Q54" s="228"/>
      <c r="R54" s="231"/>
      <c r="S54" s="232"/>
      <c r="T54" s="231"/>
      <c r="U54" s="233"/>
      <c r="V54" s="234"/>
      <c r="W54" s="97"/>
      <c r="X54" s="144">
        <f>IF(U54&lt;&gt;"",U54+COUNTIF(U54:U$94,U54)-1,X$95)</f>
        <v>1</v>
      </c>
      <c r="Y54" s="166">
        <f t="shared" si="1"/>
      </c>
      <c r="Z54" s="188" t="e">
        <f>MATCH(E54,Immatriculation!D$2:D$186,0)</f>
        <v>#N/A</v>
      </c>
      <c r="AA54" s="182"/>
      <c r="AD54" s="183"/>
    </row>
    <row r="55" spans="1:30" ht="21" customHeight="1" thickBot="1">
      <c r="A55" s="228"/>
      <c r="B55" s="236">
        <f>IF(ISNA($Z55),"",IF(INDEX(Immatriculation!A$2:A$186,$Z55,1)&lt;&gt;"",INDEX(Immatriculation!A$2:A$186,$Z55,1),""))</f>
      </c>
      <c r="C55" s="236">
        <f>IF(ISNA($Z55),"",IF(INDEX(Immatriculation!B$2:B$186,$Z55,1)&lt;&gt;"",INDEX(Immatriculation!B$2:B$186,$Z55,1),""))</f>
      </c>
      <c r="D55" s="237">
        <f>IF(ISNA($Z55),"",IF(INDEX(Immatriculation!C$2:C$186,$Z55,1)&lt;&gt;"",INDEX(Immatriculation!C$2:C$186,$Z55,1),""))</f>
      </c>
      <c r="E55" s="151"/>
      <c r="F55" s="229"/>
      <c r="G55" s="230"/>
      <c r="H55" s="231"/>
      <c r="I55" s="228"/>
      <c r="J55" s="231"/>
      <c r="K55" s="228"/>
      <c r="L55" s="231"/>
      <c r="M55" s="228"/>
      <c r="N55" s="231"/>
      <c r="O55" s="228"/>
      <c r="P55" s="231"/>
      <c r="Q55" s="228"/>
      <c r="R55" s="231"/>
      <c r="S55" s="232"/>
      <c r="T55" s="231"/>
      <c r="U55" s="233"/>
      <c r="V55" s="234"/>
      <c r="W55" s="97"/>
      <c r="X55" s="144">
        <f>IF(U55&lt;&gt;"",U55+COUNTIF(U55:U$94,U55)-1,X$95)</f>
        <v>1</v>
      </c>
      <c r="Y55" s="166">
        <f t="shared" si="1"/>
      </c>
      <c r="Z55" s="188" t="e">
        <f>MATCH(E55,Immatriculation!D$2:D$186,0)</f>
        <v>#N/A</v>
      </c>
      <c r="AA55" s="182"/>
      <c r="AD55" s="183"/>
    </row>
    <row r="56" spans="1:30" ht="21" customHeight="1" thickBot="1">
      <c r="A56" s="228"/>
      <c r="B56" s="236">
        <f>IF(ISNA($Z56),"",IF(INDEX(Immatriculation!A$2:A$186,$Z56,1)&lt;&gt;"",INDEX(Immatriculation!A$2:A$186,$Z56,1),""))</f>
      </c>
      <c r="C56" s="236">
        <f>IF(ISNA($Z56),"",IF(INDEX(Immatriculation!B$2:B$186,$Z56,1)&lt;&gt;"",INDEX(Immatriculation!B$2:B$186,$Z56,1),""))</f>
      </c>
      <c r="D56" s="237">
        <f>IF(ISNA($Z56),"",IF(INDEX(Immatriculation!C$2:C$186,$Z56,1)&lt;&gt;"",INDEX(Immatriculation!C$2:C$186,$Z56,1),""))</f>
      </c>
      <c r="E56" s="151"/>
      <c r="F56" s="229"/>
      <c r="G56" s="230"/>
      <c r="H56" s="231"/>
      <c r="I56" s="228"/>
      <c r="J56" s="231"/>
      <c r="K56" s="228"/>
      <c r="L56" s="231"/>
      <c r="M56" s="228"/>
      <c r="N56" s="231"/>
      <c r="O56" s="228"/>
      <c r="P56" s="231"/>
      <c r="Q56" s="228"/>
      <c r="R56" s="231"/>
      <c r="S56" s="232"/>
      <c r="T56" s="231"/>
      <c r="U56" s="233"/>
      <c r="V56" s="234"/>
      <c r="W56" s="97"/>
      <c r="X56" s="144">
        <f>IF(U56&lt;&gt;"",U56+COUNTIF(U56:U$94,U56)-1,X$95)</f>
        <v>1</v>
      </c>
      <c r="Y56" s="166">
        <f t="shared" si="1"/>
      </c>
      <c r="Z56" s="188" t="e">
        <f>MATCH(E56,Immatriculation!D$2:D$186,0)</f>
        <v>#N/A</v>
      </c>
      <c r="AA56" s="182"/>
      <c r="AD56" s="183"/>
    </row>
    <row r="57" spans="1:30" ht="21" customHeight="1" thickBot="1">
      <c r="A57" s="228"/>
      <c r="B57" s="236">
        <f>IF(ISNA($Z57),"",IF(INDEX(Immatriculation!A$2:A$186,$Z57,1)&lt;&gt;"",INDEX(Immatriculation!A$2:A$186,$Z57,1),""))</f>
      </c>
      <c r="C57" s="236">
        <f>IF(ISNA($Z57),"",IF(INDEX(Immatriculation!B$2:B$186,$Z57,1)&lt;&gt;"",INDEX(Immatriculation!B$2:B$186,$Z57,1),""))</f>
      </c>
      <c r="D57" s="237">
        <f>IF(ISNA($Z57),"",IF(INDEX(Immatriculation!C$2:C$186,$Z57,1)&lt;&gt;"",INDEX(Immatriculation!C$2:C$186,$Z57,1),""))</f>
      </c>
      <c r="E57" s="151"/>
      <c r="F57" s="229"/>
      <c r="G57" s="230"/>
      <c r="H57" s="231"/>
      <c r="I57" s="228"/>
      <c r="J57" s="231"/>
      <c r="K57" s="228"/>
      <c r="L57" s="231"/>
      <c r="M57" s="228"/>
      <c r="N57" s="231"/>
      <c r="O57" s="228"/>
      <c r="P57" s="231"/>
      <c r="Q57" s="228"/>
      <c r="R57" s="231"/>
      <c r="S57" s="232"/>
      <c r="T57" s="231"/>
      <c r="U57" s="233"/>
      <c r="V57" s="234"/>
      <c r="W57" s="97"/>
      <c r="X57" s="144">
        <f>IF(U57&lt;&gt;"",U57+COUNTIF(U57:U$94,U57)-1,X$95)</f>
        <v>1</v>
      </c>
      <c r="Y57" s="166">
        <f t="shared" si="1"/>
      </c>
      <c r="Z57" s="188" t="e">
        <f>MATCH(E57,Immatriculation!D$2:D$186,0)</f>
        <v>#N/A</v>
      </c>
      <c r="AA57" s="182"/>
      <c r="AD57" s="183"/>
    </row>
    <row r="58" spans="1:30" ht="21" customHeight="1" thickBot="1">
      <c r="A58" s="228"/>
      <c r="B58" s="236">
        <f>IF(ISNA($Z58),"",IF(INDEX(Immatriculation!A$2:A$186,$Z58,1)&lt;&gt;"",INDEX(Immatriculation!A$2:A$186,$Z58,1),""))</f>
      </c>
      <c r="C58" s="236">
        <f>IF(ISNA($Z58),"",IF(INDEX(Immatriculation!B$2:B$186,$Z58,1)&lt;&gt;"",INDEX(Immatriculation!B$2:B$186,$Z58,1),""))</f>
      </c>
      <c r="D58" s="237">
        <f>IF(ISNA($Z58),"",IF(INDEX(Immatriculation!C$2:C$186,$Z58,1)&lt;&gt;"",INDEX(Immatriculation!C$2:C$186,$Z58,1),""))</f>
      </c>
      <c r="E58" s="151"/>
      <c r="F58" s="229"/>
      <c r="G58" s="230"/>
      <c r="H58" s="231"/>
      <c r="I58" s="228"/>
      <c r="J58" s="231"/>
      <c r="K58" s="228"/>
      <c r="L58" s="231"/>
      <c r="M58" s="228"/>
      <c r="N58" s="231"/>
      <c r="O58" s="228"/>
      <c r="P58" s="231"/>
      <c r="Q58" s="228"/>
      <c r="R58" s="231"/>
      <c r="S58" s="232"/>
      <c r="T58" s="231"/>
      <c r="U58" s="233"/>
      <c r="V58" s="234"/>
      <c r="W58" s="97"/>
      <c r="X58" s="144">
        <f>IF(U58&lt;&gt;"",U58+COUNTIF(U58:U$94,U58)-1,X$95)</f>
        <v>1</v>
      </c>
      <c r="Y58" s="166">
        <f t="shared" si="1"/>
      </c>
      <c r="Z58" s="188" t="e">
        <f>MATCH(E58,Immatriculation!D$2:D$186,0)</f>
        <v>#N/A</v>
      </c>
      <c r="AA58" s="182"/>
      <c r="AD58" s="183"/>
    </row>
    <row r="59" spans="1:30" ht="21" customHeight="1" thickBot="1">
      <c r="A59" s="228"/>
      <c r="B59" s="236">
        <f>IF(ISNA($Z59),"",IF(INDEX(Immatriculation!A$2:A$186,$Z59,1)&lt;&gt;"",INDEX(Immatriculation!A$2:A$186,$Z59,1),""))</f>
      </c>
      <c r="C59" s="236">
        <f>IF(ISNA($Z59),"",IF(INDEX(Immatriculation!B$2:B$186,$Z59,1)&lt;&gt;"",INDEX(Immatriculation!B$2:B$186,$Z59,1),""))</f>
      </c>
      <c r="D59" s="237">
        <f>IF(ISNA($Z59),"",IF(INDEX(Immatriculation!C$2:C$186,$Z59,1)&lt;&gt;"",INDEX(Immatriculation!C$2:C$186,$Z59,1),""))</f>
      </c>
      <c r="E59" s="151"/>
      <c r="F59" s="229"/>
      <c r="G59" s="230"/>
      <c r="H59" s="231"/>
      <c r="I59" s="228"/>
      <c r="J59" s="231"/>
      <c r="K59" s="228"/>
      <c r="L59" s="231"/>
      <c r="M59" s="228"/>
      <c r="N59" s="231"/>
      <c r="O59" s="228"/>
      <c r="P59" s="231"/>
      <c r="Q59" s="228"/>
      <c r="R59" s="231"/>
      <c r="S59" s="232"/>
      <c r="T59" s="231"/>
      <c r="U59" s="233"/>
      <c r="V59" s="234"/>
      <c r="W59" s="97"/>
      <c r="X59" s="144">
        <f>IF(U59&lt;&gt;"",U59+COUNTIF(U59:U$94,U59)-1,X$95)</f>
        <v>1</v>
      </c>
      <c r="Y59" s="166">
        <f t="shared" si="1"/>
      </c>
      <c r="Z59" s="188" t="e">
        <f>MATCH(E59,Immatriculation!D$2:D$186,0)</f>
        <v>#N/A</v>
      </c>
      <c r="AA59" s="182"/>
      <c r="AD59" s="183"/>
    </row>
    <row r="60" spans="1:30" ht="21" customHeight="1" thickBot="1">
      <c r="A60" s="228"/>
      <c r="B60" s="236">
        <f>IF(ISNA($Z60),"",IF(INDEX(Immatriculation!A$2:A$186,$Z60,1)&lt;&gt;"",INDEX(Immatriculation!A$2:A$186,$Z60,1),""))</f>
      </c>
      <c r="C60" s="236">
        <f>IF(ISNA($Z60),"",IF(INDEX(Immatriculation!B$2:B$186,$Z60,1)&lt;&gt;"",INDEX(Immatriculation!B$2:B$186,$Z60,1),""))</f>
      </c>
      <c r="D60" s="237">
        <f>IF(ISNA($Z60),"",IF(INDEX(Immatriculation!C$2:C$186,$Z60,1)&lt;&gt;"",INDEX(Immatriculation!C$2:C$186,$Z60,1),""))</f>
      </c>
      <c r="E60" s="151"/>
      <c r="F60" s="229"/>
      <c r="G60" s="230"/>
      <c r="H60" s="231"/>
      <c r="I60" s="228"/>
      <c r="J60" s="231"/>
      <c r="K60" s="228"/>
      <c r="L60" s="231"/>
      <c r="M60" s="228"/>
      <c r="N60" s="231"/>
      <c r="O60" s="228"/>
      <c r="P60" s="231"/>
      <c r="Q60" s="228"/>
      <c r="R60" s="231"/>
      <c r="S60" s="232"/>
      <c r="T60" s="231"/>
      <c r="U60" s="233"/>
      <c r="V60" s="234"/>
      <c r="W60" s="97"/>
      <c r="X60" s="144">
        <f>IF(U60&lt;&gt;"",U60+COUNTIF(U60:U$94,U60)-1,X$95)</f>
        <v>1</v>
      </c>
      <c r="Y60" s="166">
        <f t="shared" si="1"/>
      </c>
      <c r="Z60" s="188" t="e">
        <f>MATCH(E60,Immatriculation!D$2:D$186,0)</f>
        <v>#N/A</v>
      </c>
      <c r="AA60" s="182"/>
      <c r="AD60" s="183"/>
    </row>
    <row r="61" spans="1:30" ht="21" customHeight="1" thickBot="1">
      <c r="A61" s="228"/>
      <c r="B61" s="236">
        <f>IF(ISNA($Z61),"",IF(INDEX(Immatriculation!A$2:A$186,$Z61,1)&lt;&gt;"",INDEX(Immatriculation!A$2:A$186,$Z61,1),""))</f>
      </c>
      <c r="C61" s="236">
        <f>IF(ISNA($Z61),"",IF(INDEX(Immatriculation!B$2:B$186,$Z61,1)&lt;&gt;"",INDEX(Immatriculation!B$2:B$186,$Z61,1),""))</f>
      </c>
      <c r="D61" s="237">
        <f>IF(ISNA($Z61),"",IF(INDEX(Immatriculation!C$2:C$186,$Z61,1)&lt;&gt;"",INDEX(Immatriculation!C$2:C$186,$Z61,1),""))</f>
      </c>
      <c r="E61" s="151"/>
      <c r="F61" s="229"/>
      <c r="G61" s="230"/>
      <c r="H61" s="231"/>
      <c r="I61" s="228"/>
      <c r="J61" s="231"/>
      <c r="K61" s="228"/>
      <c r="L61" s="231"/>
      <c r="M61" s="228"/>
      <c r="N61" s="231"/>
      <c r="O61" s="228"/>
      <c r="P61" s="231"/>
      <c r="Q61" s="228"/>
      <c r="R61" s="231"/>
      <c r="S61" s="232"/>
      <c r="T61" s="231"/>
      <c r="U61" s="233"/>
      <c r="V61" s="234"/>
      <c r="W61" s="97"/>
      <c r="X61" s="144">
        <f>IF(U61&lt;&gt;"",U61+COUNTIF(U61:U$94,U61)-1,X$95)</f>
        <v>1</v>
      </c>
      <c r="Y61" s="166">
        <f t="shared" si="1"/>
      </c>
      <c r="Z61" s="188" t="e">
        <f>MATCH(E61,Immatriculation!D$2:D$186,0)</f>
        <v>#N/A</v>
      </c>
      <c r="AA61" s="182"/>
      <c r="AD61" s="183"/>
    </row>
    <row r="62" spans="1:30" ht="21" customHeight="1" thickBot="1">
      <c r="A62" s="228"/>
      <c r="B62" s="236">
        <f>IF(ISNA($Z62),"",IF(INDEX(Immatriculation!A$2:A$186,$Z62,1)&lt;&gt;"",INDEX(Immatriculation!A$2:A$186,$Z62,1),""))</f>
      </c>
      <c r="C62" s="236">
        <f>IF(ISNA($Z62),"",IF(INDEX(Immatriculation!B$2:B$186,$Z62,1)&lt;&gt;"",INDEX(Immatriculation!B$2:B$186,$Z62,1),""))</f>
      </c>
      <c r="D62" s="237">
        <f>IF(ISNA($Z62),"",IF(INDEX(Immatriculation!C$2:C$186,$Z62,1)&lt;&gt;"",INDEX(Immatriculation!C$2:C$186,$Z62,1),""))</f>
      </c>
      <c r="E62" s="151"/>
      <c r="F62" s="229"/>
      <c r="G62" s="230"/>
      <c r="H62" s="231"/>
      <c r="I62" s="228"/>
      <c r="J62" s="231"/>
      <c r="K62" s="228"/>
      <c r="L62" s="231"/>
      <c r="M62" s="228"/>
      <c r="N62" s="231"/>
      <c r="O62" s="228"/>
      <c r="P62" s="231"/>
      <c r="Q62" s="228"/>
      <c r="R62" s="231"/>
      <c r="S62" s="232"/>
      <c r="T62" s="231"/>
      <c r="U62" s="233"/>
      <c r="V62" s="234"/>
      <c r="W62" s="97"/>
      <c r="X62" s="144">
        <f>IF(U62&lt;&gt;"",U62+COUNTIF(U62:U$94,U62)-1,X$95)</f>
        <v>1</v>
      </c>
      <c r="Y62" s="166">
        <f t="shared" si="1"/>
      </c>
      <c r="Z62" s="188" t="e">
        <f>MATCH(E62,Immatriculation!D$2:D$186,0)</f>
        <v>#N/A</v>
      </c>
      <c r="AA62" s="182"/>
      <c r="AD62" s="183"/>
    </row>
    <row r="63" spans="1:30" ht="21" customHeight="1" thickBot="1">
      <c r="A63" s="228"/>
      <c r="B63" s="236">
        <f>IF(ISNA($Z63),"",IF(INDEX(Immatriculation!A$2:A$186,$Z63,1)&lt;&gt;"",INDEX(Immatriculation!A$2:A$186,$Z63,1),""))</f>
      </c>
      <c r="C63" s="236">
        <f>IF(ISNA($Z63),"",IF(INDEX(Immatriculation!B$2:B$186,$Z63,1)&lt;&gt;"",INDEX(Immatriculation!B$2:B$186,$Z63,1),""))</f>
      </c>
      <c r="D63" s="237">
        <f>IF(ISNA($Z63),"",IF(INDEX(Immatriculation!C$2:C$186,$Z63,1)&lt;&gt;"",INDEX(Immatriculation!C$2:C$186,$Z63,1),""))</f>
      </c>
      <c r="E63" s="151"/>
      <c r="F63" s="229"/>
      <c r="G63" s="230"/>
      <c r="H63" s="231"/>
      <c r="I63" s="228"/>
      <c r="J63" s="231"/>
      <c r="K63" s="228"/>
      <c r="L63" s="231"/>
      <c r="M63" s="228"/>
      <c r="N63" s="231"/>
      <c r="O63" s="228"/>
      <c r="P63" s="231"/>
      <c r="Q63" s="228"/>
      <c r="R63" s="231"/>
      <c r="S63" s="232"/>
      <c r="T63" s="231"/>
      <c r="U63" s="233"/>
      <c r="V63" s="234"/>
      <c r="W63" s="97"/>
      <c r="X63" s="144">
        <f>IF(U63&lt;&gt;"",U63+COUNTIF(U63:U$94,U63)-1,X$95)</f>
        <v>1</v>
      </c>
      <c r="Y63" s="166">
        <f t="shared" si="1"/>
      </c>
      <c r="Z63" s="188" t="e">
        <f>MATCH(E63,Immatriculation!D$2:D$186,0)</f>
        <v>#N/A</v>
      </c>
      <c r="AA63" s="182"/>
      <c r="AD63" s="183"/>
    </row>
    <row r="64" spans="1:30" ht="21" customHeight="1" thickBot="1">
      <c r="A64" s="228"/>
      <c r="B64" s="236">
        <f>IF(ISNA($Z64),"",IF(INDEX(Immatriculation!A$2:A$186,$Z64,1)&lt;&gt;"",INDEX(Immatriculation!A$2:A$186,$Z64,1),""))</f>
      </c>
      <c r="C64" s="236">
        <f>IF(ISNA($Z64),"",IF(INDEX(Immatriculation!B$2:B$186,$Z64,1)&lt;&gt;"",INDEX(Immatriculation!B$2:B$186,$Z64,1),""))</f>
      </c>
      <c r="D64" s="237">
        <f>IF(ISNA($Z64),"",IF(INDEX(Immatriculation!C$2:C$186,$Z64,1)&lt;&gt;"",INDEX(Immatriculation!C$2:C$186,$Z64,1),""))</f>
      </c>
      <c r="E64" s="151"/>
      <c r="F64" s="229"/>
      <c r="G64" s="230"/>
      <c r="H64" s="231"/>
      <c r="I64" s="228"/>
      <c r="J64" s="231"/>
      <c r="K64" s="228"/>
      <c r="L64" s="231"/>
      <c r="M64" s="228"/>
      <c r="N64" s="231"/>
      <c r="O64" s="228"/>
      <c r="P64" s="231"/>
      <c r="Q64" s="228"/>
      <c r="R64" s="231"/>
      <c r="S64" s="232"/>
      <c r="T64" s="231"/>
      <c r="U64" s="233"/>
      <c r="V64" s="234"/>
      <c r="W64" s="97"/>
      <c r="X64" s="144">
        <f>IF(U64&lt;&gt;"",U64+COUNTIF(U64:U$94,U64)-1,X$95)</f>
        <v>1</v>
      </c>
      <c r="Y64" s="166">
        <f t="shared" si="1"/>
      </c>
      <c r="Z64" s="188" t="e">
        <f>MATCH(E64,Immatriculation!D$2:D$186,0)</f>
        <v>#N/A</v>
      </c>
      <c r="AA64" s="182"/>
      <c r="AD64" s="183"/>
    </row>
    <row r="65" spans="1:30" ht="21" customHeight="1" thickBot="1">
      <c r="A65" s="228"/>
      <c r="B65" s="236">
        <f>IF(ISNA($Z65),"",IF(INDEX(Immatriculation!A$2:A$186,$Z65,1)&lt;&gt;"",INDEX(Immatriculation!A$2:A$186,$Z65,1),""))</f>
      </c>
      <c r="C65" s="236">
        <f>IF(ISNA($Z65),"",IF(INDEX(Immatriculation!B$2:B$186,$Z65,1)&lt;&gt;"",INDEX(Immatriculation!B$2:B$186,$Z65,1),""))</f>
      </c>
      <c r="D65" s="237">
        <f>IF(ISNA($Z65),"",IF(INDEX(Immatriculation!C$2:C$186,$Z65,1)&lt;&gt;"",INDEX(Immatriculation!C$2:C$186,$Z65,1),""))</f>
      </c>
      <c r="E65" s="151"/>
      <c r="F65" s="229"/>
      <c r="G65" s="230"/>
      <c r="H65" s="231"/>
      <c r="I65" s="228"/>
      <c r="J65" s="231"/>
      <c r="K65" s="228"/>
      <c r="L65" s="231"/>
      <c r="M65" s="228"/>
      <c r="N65" s="231"/>
      <c r="O65" s="228"/>
      <c r="P65" s="231"/>
      <c r="Q65" s="228"/>
      <c r="R65" s="231"/>
      <c r="S65" s="232"/>
      <c r="T65" s="231"/>
      <c r="U65" s="233"/>
      <c r="V65" s="234"/>
      <c r="W65" s="97"/>
      <c r="X65" s="144">
        <f>IF(U65&lt;&gt;"",U65+COUNTIF(U65:U$94,U65)-1,X$95)</f>
        <v>1</v>
      </c>
      <c r="Y65" s="166">
        <f t="shared" si="1"/>
      </c>
      <c r="Z65" s="188" t="e">
        <f>MATCH(E65,Immatriculation!D$2:D$186,0)</f>
        <v>#N/A</v>
      </c>
      <c r="AA65" s="182"/>
      <c r="AD65" s="183"/>
    </row>
    <row r="66" spans="1:30" ht="21" customHeight="1" thickBot="1">
      <c r="A66" s="228"/>
      <c r="B66" s="236">
        <f>IF(ISNA($Z66),"",IF(INDEX(Immatriculation!A$2:A$186,$Z66,1)&lt;&gt;"",INDEX(Immatriculation!A$2:A$186,$Z66,1),""))</f>
      </c>
      <c r="C66" s="236">
        <f>IF(ISNA($Z66),"",IF(INDEX(Immatriculation!B$2:B$186,$Z66,1)&lt;&gt;"",INDEX(Immatriculation!B$2:B$186,$Z66,1),""))</f>
      </c>
      <c r="D66" s="237">
        <f>IF(ISNA($Z66),"",IF(INDEX(Immatriculation!C$2:C$186,$Z66,1)&lt;&gt;"",INDEX(Immatriculation!C$2:C$186,$Z66,1),""))</f>
      </c>
      <c r="E66" s="151"/>
      <c r="F66" s="229"/>
      <c r="G66" s="230"/>
      <c r="H66" s="231"/>
      <c r="I66" s="228"/>
      <c r="J66" s="231"/>
      <c r="K66" s="228"/>
      <c r="L66" s="231"/>
      <c r="M66" s="228"/>
      <c r="N66" s="231"/>
      <c r="O66" s="228"/>
      <c r="P66" s="231"/>
      <c r="Q66" s="228"/>
      <c r="R66" s="231"/>
      <c r="S66" s="232"/>
      <c r="T66" s="231"/>
      <c r="U66" s="233"/>
      <c r="V66" s="234"/>
      <c r="W66" s="97"/>
      <c r="X66" s="144">
        <f>IF(U66&lt;&gt;"",U66+COUNTIF(U66:U$94,U66)-1,X$95)</f>
        <v>1</v>
      </c>
      <c r="Y66" s="166">
        <f t="shared" si="1"/>
      </c>
      <c r="Z66" s="188" t="e">
        <f>MATCH(E66,Immatriculation!D$2:D$186,0)</f>
        <v>#N/A</v>
      </c>
      <c r="AA66" s="182"/>
      <c r="AD66" s="183"/>
    </row>
    <row r="67" spans="1:30" ht="21" customHeight="1" thickBot="1">
      <c r="A67" s="228"/>
      <c r="B67" s="236">
        <f>IF(ISNA($Z67),"",IF(INDEX(Immatriculation!A$2:A$186,$Z67,1)&lt;&gt;"",INDEX(Immatriculation!A$2:A$186,$Z67,1),""))</f>
      </c>
      <c r="C67" s="236">
        <f>IF(ISNA($Z67),"",IF(INDEX(Immatriculation!B$2:B$186,$Z67,1)&lt;&gt;"",INDEX(Immatriculation!B$2:B$186,$Z67,1),""))</f>
      </c>
      <c r="D67" s="237">
        <f>IF(ISNA($Z67),"",IF(INDEX(Immatriculation!C$2:C$186,$Z67,1)&lt;&gt;"",INDEX(Immatriculation!C$2:C$186,$Z67,1),""))</f>
      </c>
      <c r="E67" s="151"/>
      <c r="F67" s="229"/>
      <c r="G67" s="230"/>
      <c r="H67" s="231"/>
      <c r="I67" s="228"/>
      <c r="J67" s="231"/>
      <c r="K67" s="228"/>
      <c r="L67" s="231"/>
      <c r="M67" s="228"/>
      <c r="N67" s="231"/>
      <c r="O67" s="228"/>
      <c r="P67" s="231"/>
      <c r="Q67" s="228"/>
      <c r="R67" s="231"/>
      <c r="S67" s="232"/>
      <c r="T67" s="231"/>
      <c r="U67" s="233"/>
      <c r="V67" s="234"/>
      <c r="W67" s="97"/>
      <c r="X67" s="144">
        <f>IF(U67&lt;&gt;"",U67+COUNTIF(U67:U$94,U67)-1,X$95)</f>
        <v>1</v>
      </c>
      <c r="Y67" s="166">
        <f t="shared" si="1"/>
      </c>
      <c r="Z67" s="188" t="e">
        <f>MATCH(E67,Immatriculation!D$2:D$186,0)</f>
        <v>#N/A</v>
      </c>
      <c r="AA67" s="182"/>
      <c r="AD67" s="183"/>
    </row>
    <row r="68" spans="1:30" ht="21" customHeight="1" thickBot="1">
      <c r="A68" s="228"/>
      <c r="B68" s="236">
        <f>IF(ISNA($Z68),"",IF(INDEX(Immatriculation!A$2:A$186,$Z68,1)&lt;&gt;"",INDEX(Immatriculation!A$2:A$186,$Z68,1),""))</f>
      </c>
      <c r="C68" s="236">
        <f>IF(ISNA($Z68),"",IF(INDEX(Immatriculation!B$2:B$186,$Z68,1)&lt;&gt;"",INDEX(Immatriculation!B$2:B$186,$Z68,1),""))</f>
      </c>
      <c r="D68" s="237">
        <f>IF(ISNA($Z68),"",IF(INDEX(Immatriculation!C$2:C$186,$Z68,1)&lt;&gt;"",INDEX(Immatriculation!C$2:C$186,$Z68,1),""))</f>
      </c>
      <c r="E68" s="151"/>
      <c r="F68" s="229"/>
      <c r="G68" s="230"/>
      <c r="H68" s="231"/>
      <c r="I68" s="228"/>
      <c r="J68" s="231"/>
      <c r="K68" s="228"/>
      <c r="L68" s="231"/>
      <c r="M68" s="228"/>
      <c r="N68" s="231"/>
      <c r="O68" s="228"/>
      <c r="P68" s="231"/>
      <c r="Q68" s="228"/>
      <c r="R68" s="231"/>
      <c r="S68" s="232"/>
      <c r="T68" s="231"/>
      <c r="U68" s="233"/>
      <c r="V68" s="234"/>
      <c r="W68" s="97"/>
      <c r="X68" s="144">
        <f>IF(U68&lt;&gt;"",U68+COUNTIF(U68:U$94,U68)-1,X$95)</f>
        <v>1</v>
      </c>
      <c r="Y68" s="166">
        <f t="shared" si="1"/>
      </c>
      <c r="Z68" s="188" t="e">
        <f>MATCH(E68,Immatriculation!D$2:D$186,0)</f>
        <v>#N/A</v>
      </c>
      <c r="AA68" s="182"/>
      <c r="AD68" s="183"/>
    </row>
    <row r="69" spans="1:30" ht="21" customHeight="1" thickBot="1">
      <c r="A69" s="228"/>
      <c r="B69" s="236">
        <f>IF(ISNA($Z69),"",IF(INDEX(Immatriculation!A$2:A$186,$Z69,1)&lt;&gt;"",INDEX(Immatriculation!A$2:A$186,$Z69,1),""))</f>
      </c>
      <c r="C69" s="236">
        <f>IF(ISNA($Z69),"",IF(INDEX(Immatriculation!B$2:B$186,$Z69,1)&lt;&gt;"",INDEX(Immatriculation!B$2:B$186,$Z69,1),""))</f>
      </c>
      <c r="D69" s="237">
        <f>IF(ISNA($Z69),"",IF(INDEX(Immatriculation!C$2:C$186,$Z69,1)&lt;&gt;"",INDEX(Immatriculation!C$2:C$186,$Z69,1),""))</f>
      </c>
      <c r="E69" s="151"/>
      <c r="F69" s="229"/>
      <c r="G69" s="230"/>
      <c r="H69" s="231"/>
      <c r="I69" s="228"/>
      <c r="J69" s="231"/>
      <c r="K69" s="228"/>
      <c r="L69" s="231"/>
      <c r="M69" s="228"/>
      <c r="N69" s="231"/>
      <c r="O69" s="228"/>
      <c r="P69" s="231"/>
      <c r="Q69" s="228"/>
      <c r="R69" s="231"/>
      <c r="S69" s="232"/>
      <c r="T69" s="231"/>
      <c r="U69" s="233"/>
      <c r="V69" s="234"/>
      <c r="W69" s="97"/>
      <c r="X69" s="144">
        <f>IF(U69&lt;&gt;"",U69+COUNTIF(U69:U$94,U69)-1,X$95)</f>
        <v>1</v>
      </c>
      <c r="Y69" s="166">
        <f t="shared" si="1"/>
      </c>
      <c r="Z69" s="188" t="e">
        <f>MATCH(E69,Immatriculation!D$2:D$186,0)</f>
        <v>#N/A</v>
      </c>
      <c r="AA69" s="182"/>
      <c r="AD69" s="183"/>
    </row>
    <row r="70" spans="1:30" ht="21" customHeight="1" thickBot="1">
      <c r="A70" s="228"/>
      <c r="B70" s="236">
        <f>IF(ISNA($Z70),"",IF(INDEX(Immatriculation!A$2:A$186,$Z70,1)&lt;&gt;"",INDEX(Immatriculation!A$2:A$186,$Z70,1),""))</f>
      </c>
      <c r="C70" s="236">
        <f>IF(ISNA($Z70),"",IF(INDEX(Immatriculation!B$2:B$186,$Z70,1)&lt;&gt;"",INDEX(Immatriculation!B$2:B$186,$Z70,1),""))</f>
      </c>
      <c r="D70" s="237">
        <f>IF(ISNA($Z70),"",IF(INDEX(Immatriculation!C$2:C$186,$Z70,1)&lt;&gt;"",INDEX(Immatriculation!C$2:C$186,$Z70,1),""))</f>
      </c>
      <c r="E70" s="151"/>
      <c r="F70" s="229"/>
      <c r="G70" s="230"/>
      <c r="H70" s="231"/>
      <c r="I70" s="228"/>
      <c r="J70" s="231"/>
      <c r="K70" s="228"/>
      <c r="L70" s="231"/>
      <c r="M70" s="228"/>
      <c r="N70" s="231"/>
      <c r="O70" s="228"/>
      <c r="P70" s="231"/>
      <c r="Q70" s="228"/>
      <c r="R70" s="231"/>
      <c r="S70" s="232"/>
      <c r="T70" s="231"/>
      <c r="U70" s="233"/>
      <c r="V70" s="234"/>
      <c r="W70" s="97"/>
      <c r="X70" s="144">
        <f>IF(U70&lt;&gt;"",U70+COUNTIF(U70:U$94,U70)-1,X$95)</f>
        <v>1</v>
      </c>
      <c r="Y70" s="166">
        <f t="shared" si="1"/>
      </c>
      <c r="Z70" s="188" t="e">
        <f>MATCH(E70,Immatriculation!D$2:D$186,0)</f>
        <v>#N/A</v>
      </c>
      <c r="AA70" s="182"/>
      <c r="AD70" s="183"/>
    </row>
    <row r="71" spans="1:30" ht="21" customHeight="1" thickBot="1">
      <c r="A71" s="228"/>
      <c r="B71" s="236">
        <f>IF(ISNA($Z71),"",IF(INDEX(Immatriculation!A$2:A$186,$Z71,1)&lt;&gt;"",INDEX(Immatriculation!A$2:A$186,$Z71,1),""))</f>
      </c>
      <c r="C71" s="236">
        <f>IF(ISNA($Z71),"",IF(INDEX(Immatriculation!B$2:B$186,$Z71,1)&lt;&gt;"",INDEX(Immatriculation!B$2:B$186,$Z71,1),""))</f>
      </c>
      <c r="D71" s="237">
        <f>IF(ISNA($Z71),"",IF(INDEX(Immatriculation!C$2:C$186,$Z71,1)&lt;&gt;"",INDEX(Immatriculation!C$2:C$186,$Z71,1),""))</f>
      </c>
      <c r="E71" s="151"/>
      <c r="F71" s="229"/>
      <c r="G71" s="230"/>
      <c r="H71" s="231"/>
      <c r="I71" s="228"/>
      <c r="J71" s="231"/>
      <c r="K71" s="228"/>
      <c r="L71" s="231"/>
      <c r="M71" s="228"/>
      <c r="N71" s="231"/>
      <c r="O71" s="228"/>
      <c r="P71" s="231"/>
      <c r="Q71" s="228"/>
      <c r="R71" s="231"/>
      <c r="S71" s="232"/>
      <c r="T71" s="231"/>
      <c r="U71" s="233"/>
      <c r="V71" s="234"/>
      <c r="W71" s="97"/>
      <c r="X71" s="144">
        <f>IF(U71&lt;&gt;"",U71+COUNTIF(U71:U$94,U71)-1,X$95)</f>
        <v>1</v>
      </c>
      <c r="Y71" s="166">
        <f t="shared" si="1"/>
      </c>
      <c r="Z71" s="188" t="e">
        <f>MATCH(E71,Immatriculation!D$2:D$186,0)</f>
        <v>#N/A</v>
      </c>
      <c r="AA71" s="182"/>
      <c r="AD71" s="183"/>
    </row>
    <row r="72" spans="1:30" ht="21" customHeight="1" thickBot="1">
      <c r="A72" s="228"/>
      <c r="B72" s="236">
        <f>IF(ISNA($Z72),"",IF(INDEX(Immatriculation!A$2:A$186,$Z72,1)&lt;&gt;"",INDEX(Immatriculation!A$2:A$186,$Z72,1),""))</f>
      </c>
      <c r="C72" s="236">
        <f>IF(ISNA($Z72),"",IF(INDEX(Immatriculation!B$2:B$186,$Z72,1)&lt;&gt;"",INDEX(Immatriculation!B$2:B$186,$Z72,1),""))</f>
      </c>
      <c r="D72" s="237">
        <f>IF(ISNA($Z72),"",IF(INDEX(Immatriculation!C$2:C$186,$Z72,1)&lt;&gt;"",INDEX(Immatriculation!C$2:C$186,$Z72,1),""))</f>
      </c>
      <c r="E72" s="151"/>
      <c r="F72" s="229"/>
      <c r="G72" s="230"/>
      <c r="H72" s="231"/>
      <c r="I72" s="228"/>
      <c r="J72" s="231"/>
      <c r="K72" s="228"/>
      <c r="L72" s="231"/>
      <c r="M72" s="228"/>
      <c r="N72" s="231"/>
      <c r="O72" s="228"/>
      <c r="P72" s="231"/>
      <c r="Q72" s="228"/>
      <c r="R72" s="231"/>
      <c r="S72" s="232"/>
      <c r="T72" s="231"/>
      <c r="U72" s="233"/>
      <c r="V72" s="234"/>
      <c r="W72" s="97"/>
      <c r="X72" s="144">
        <f>IF(U72&lt;&gt;"",U72+COUNTIF(U72:U$94,U72)-1,X$95)</f>
        <v>1</v>
      </c>
      <c r="Y72" s="166">
        <f t="shared" si="1"/>
      </c>
      <c r="Z72" s="188" t="e">
        <f>MATCH(E72,Immatriculation!D$2:D$186,0)</f>
        <v>#N/A</v>
      </c>
      <c r="AA72" s="182"/>
      <c r="AD72" s="183"/>
    </row>
    <row r="73" spans="1:30" ht="21" customHeight="1" thickBot="1">
      <c r="A73" s="228"/>
      <c r="B73" s="236">
        <f>IF(ISNA($Z73),"",IF(INDEX(Immatriculation!A$2:A$186,$Z73,1)&lt;&gt;"",INDEX(Immatriculation!A$2:A$186,$Z73,1),""))</f>
      </c>
      <c r="C73" s="236">
        <f>IF(ISNA($Z73),"",IF(INDEX(Immatriculation!B$2:B$186,$Z73,1)&lt;&gt;"",INDEX(Immatriculation!B$2:B$186,$Z73,1),""))</f>
      </c>
      <c r="D73" s="237">
        <f>IF(ISNA($Z73),"",IF(INDEX(Immatriculation!C$2:C$186,$Z73,1)&lt;&gt;"",INDEX(Immatriculation!C$2:C$186,$Z73,1),""))</f>
      </c>
      <c r="E73" s="151"/>
      <c r="F73" s="229"/>
      <c r="G73" s="230"/>
      <c r="H73" s="231"/>
      <c r="I73" s="228"/>
      <c r="J73" s="231"/>
      <c r="K73" s="228"/>
      <c r="L73" s="231"/>
      <c r="M73" s="228"/>
      <c r="N73" s="231"/>
      <c r="O73" s="228"/>
      <c r="P73" s="231"/>
      <c r="Q73" s="228"/>
      <c r="R73" s="231"/>
      <c r="S73" s="232"/>
      <c r="T73" s="231"/>
      <c r="U73" s="233"/>
      <c r="V73" s="234"/>
      <c r="W73" s="97"/>
      <c r="X73" s="144">
        <f>IF(U73&lt;&gt;"",U73+COUNTIF(U73:U$94,U73)-1,X$95)</f>
        <v>1</v>
      </c>
      <c r="Y73" s="166">
        <f t="shared" si="1"/>
      </c>
      <c r="Z73" s="188" t="e">
        <f>MATCH(E73,Immatriculation!D$2:D$186,0)</f>
        <v>#N/A</v>
      </c>
      <c r="AA73" s="182"/>
      <c r="AD73" s="183"/>
    </row>
    <row r="74" spans="1:30" ht="21" customHeight="1" thickBot="1">
      <c r="A74" s="228"/>
      <c r="B74" s="236">
        <f>IF(ISNA($Z74),"",IF(INDEX(Immatriculation!A$2:A$186,$Z74,1)&lt;&gt;"",INDEX(Immatriculation!A$2:A$186,$Z74,1),""))</f>
      </c>
      <c r="C74" s="236">
        <f>IF(ISNA($Z74),"",IF(INDEX(Immatriculation!B$2:B$186,$Z74,1)&lt;&gt;"",INDEX(Immatriculation!B$2:B$186,$Z74,1),""))</f>
      </c>
      <c r="D74" s="237">
        <f>IF(ISNA($Z74),"",IF(INDEX(Immatriculation!C$2:C$186,$Z74,1)&lt;&gt;"",INDEX(Immatriculation!C$2:C$186,$Z74,1),""))</f>
      </c>
      <c r="E74" s="151"/>
      <c r="F74" s="229"/>
      <c r="G74" s="230"/>
      <c r="H74" s="231"/>
      <c r="I74" s="228"/>
      <c r="J74" s="231"/>
      <c r="K74" s="228"/>
      <c r="L74" s="231"/>
      <c r="M74" s="228"/>
      <c r="N74" s="231"/>
      <c r="O74" s="228"/>
      <c r="P74" s="231"/>
      <c r="Q74" s="228"/>
      <c r="R74" s="231"/>
      <c r="S74" s="232"/>
      <c r="T74" s="231"/>
      <c r="U74" s="233"/>
      <c r="V74" s="234"/>
      <c r="W74" s="97"/>
      <c r="X74" s="144">
        <f>IF(U74&lt;&gt;"",U74+COUNTIF(U74:U$94,U74)-1,X$95)</f>
        <v>1</v>
      </c>
      <c r="Y74" s="166">
        <f t="shared" si="1"/>
      </c>
      <c r="Z74" s="188" t="e">
        <f>MATCH(E74,Immatriculation!D$2:D$186,0)</f>
        <v>#N/A</v>
      </c>
      <c r="AA74" s="182"/>
      <c r="AD74" s="183"/>
    </row>
    <row r="75" spans="1:30" ht="21" customHeight="1" thickBot="1">
      <c r="A75" s="228"/>
      <c r="B75" s="236">
        <f>IF(ISNA($Z75),"",IF(INDEX(Immatriculation!A$2:A$186,$Z75,1)&lt;&gt;"",INDEX(Immatriculation!A$2:A$186,$Z75,1),""))</f>
      </c>
      <c r="C75" s="236">
        <f>IF(ISNA($Z75),"",IF(INDEX(Immatriculation!B$2:B$186,$Z75,1)&lt;&gt;"",INDEX(Immatriculation!B$2:B$186,$Z75,1),""))</f>
      </c>
      <c r="D75" s="237">
        <f>IF(ISNA($Z75),"",IF(INDEX(Immatriculation!C$2:C$186,$Z75,1)&lt;&gt;"",INDEX(Immatriculation!C$2:C$186,$Z75,1),""))</f>
      </c>
      <c r="E75" s="151"/>
      <c r="F75" s="229"/>
      <c r="G75" s="230"/>
      <c r="H75" s="231"/>
      <c r="I75" s="228"/>
      <c r="J75" s="231"/>
      <c r="K75" s="228"/>
      <c r="L75" s="231"/>
      <c r="M75" s="228"/>
      <c r="N75" s="231"/>
      <c r="O75" s="228"/>
      <c r="P75" s="231"/>
      <c r="Q75" s="228"/>
      <c r="R75" s="231"/>
      <c r="S75" s="232"/>
      <c r="T75" s="231"/>
      <c r="U75" s="233"/>
      <c r="V75" s="234"/>
      <c r="W75" s="97"/>
      <c r="X75" s="144">
        <f>IF(U75&lt;&gt;"",U75+COUNTIF(U75:U$94,U75)-1,X$95)</f>
        <v>1</v>
      </c>
      <c r="Y75" s="166">
        <f t="shared" si="1"/>
      </c>
      <c r="Z75" s="188" t="e">
        <f>MATCH(E75,Immatriculation!D$2:D$186,0)</f>
        <v>#N/A</v>
      </c>
      <c r="AA75" s="182"/>
      <c r="AD75" s="183"/>
    </row>
    <row r="76" spans="1:30" ht="21" customHeight="1" thickBot="1">
      <c r="A76" s="228"/>
      <c r="B76" s="236">
        <f>IF(ISNA($Z76),"",IF(INDEX(Immatriculation!A$2:A$186,$Z76,1)&lt;&gt;"",INDEX(Immatriculation!A$2:A$186,$Z76,1),""))</f>
      </c>
      <c r="C76" s="236">
        <f>IF(ISNA($Z76),"",IF(INDEX(Immatriculation!B$2:B$186,$Z76,1)&lt;&gt;"",INDEX(Immatriculation!B$2:B$186,$Z76,1),""))</f>
      </c>
      <c r="D76" s="237">
        <f>IF(ISNA($Z76),"",IF(INDEX(Immatriculation!C$2:C$186,$Z76,1)&lt;&gt;"",INDEX(Immatriculation!C$2:C$186,$Z76,1),""))</f>
      </c>
      <c r="E76" s="151"/>
      <c r="F76" s="229"/>
      <c r="G76" s="230"/>
      <c r="H76" s="231"/>
      <c r="I76" s="228"/>
      <c r="J76" s="231"/>
      <c r="K76" s="228"/>
      <c r="L76" s="231"/>
      <c r="M76" s="228"/>
      <c r="N76" s="231"/>
      <c r="O76" s="228"/>
      <c r="P76" s="231"/>
      <c r="Q76" s="228"/>
      <c r="R76" s="231"/>
      <c r="S76" s="232"/>
      <c r="T76" s="231"/>
      <c r="U76" s="233"/>
      <c r="V76" s="234"/>
      <c r="W76" s="97"/>
      <c r="X76" s="144">
        <f>IF(U76&lt;&gt;"",U76+COUNTIF(U76:U$94,U76)-1,X$95)</f>
        <v>1</v>
      </c>
      <c r="Y76" s="166">
        <f t="shared" si="1"/>
      </c>
      <c r="Z76" s="188" t="e">
        <f>MATCH(E76,Immatriculation!D$2:D$186,0)</f>
        <v>#N/A</v>
      </c>
      <c r="AA76" s="182"/>
      <c r="AD76" s="183"/>
    </row>
    <row r="77" spans="1:30" ht="21" customHeight="1" thickBot="1">
      <c r="A77" s="228"/>
      <c r="B77" s="236">
        <f>IF(ISNA($Z77),"",IF(INDEX(Immatriculation!A$2:A$186,$Z77,1)&lt;&gt;"",INDEX(Immatriculation!A$2:A$186,$Z77,1),""))</f>
      </c>
      <c r="C77" s="236">
        <f>IF(ISNA($Z77),"",IF(INDEX(Immatriculation!B$2:B$186,$Z77,1)&lt;&gt;"",INDEX(Immatriculation!B$2:B$186,$Z77,1),""))</f>
      </c>
      <c r="D77" s="237">
        <f>IF(ISNA($Z77),"",IF(INDEX(Immatriculation!C$2:C$186,$Z77,1)&lt;&gt;"",INDEX(Immatriculation!C$2:C$186,$Z77,1),""))</f>
      </c>
      <c r="E77" s="151"/>
      <c r="F77" s="229"/>
      <c r="G77" s="230"/>
      <c r="H77" s="231"/>
      <c r="I77" s="228"/>
      <c r="J77" s="231"/>
      <c r="K77" s="228"/>
      <c r="L77" s="231"/>
      <c r="M77" s="228"/>
      <c r="N77" s="231"/>
      <c r="O77" s="228"/>
      <c r="P77" s="231"/>
      <c r="Q77" s="228"/>
      <c r="R77" s="231"/>
      <c r="S77" s="232"/>
      <c r="T77" s="231"/>
      <c r="U77" s="233"/>
      <c r="V77" s="234"/>
      <c r="W77" s="97"/>
      <c r="X77" s="144">
        <f>IF(U77&lt;&gt;"",U77+COUNTIF(U77:U$94,U77)-1,X$95)</f>
        <v>1</v>
      </c>
      <c r="Y77" s="166">
        <f t="shared" si="1"/>
      </c>
      <c r="Z77" s="188" t="e">
        <f>MATCH(E77,Immatriculation!D$2:D$186,0)</f>
        <v>#N/A</v>
      </c>
      <c r="AA77" s="182"/>
      <c r="AD77" s="183"/>
    </row>
    <row r="78" spans="1:30" ht="21" customHeight="1" thickBot="1">
      <c r="A78" s="228"/>
      <c r="B78" s="236">
        <f>IF(ISNA($Z78),"",IF(INDEX(Immatriculation!A$2:A$186,$Z78,1)&lt;&gt;"",INDEX(Immatriculation!A$2:A$186,$Z78,1),""))</f>
      </c>
      <c r="C78" s="236">
        <f>IF(ISNA($Z78),"",IF(INDEX(Immatriculation!B$2:B$186,$Z78,1)&lt;&gt;"",INDEX(Immatriculation!B$2:B$186,$Z78,1),""))</f>
      </c>
      <c r="D78" s="237">
        <f>IF(ISNA($Z78),"",IF(INDEX(Immatriculation!C$2:C$186,$Z78,1)&lt;&gt;"",INDEX(Immatriculation!C$2:C$186,$Z78,1),""))</f>
      </c>
      <c r="E78" s="151"/>
      <c r="F78" s="229"/>
      <c r="G78" s="230"/>
      <c r="H78" s="231"/>
      <c r="I78" s="228"/>
      <c r="J78" s="231"/>
      <c r="K78" s="228"/>
      <c r="L78" s="231"/>
      <c r="M78" s="228"/>
      <c r="N78" s="231"/>
      <c r="O78" s="228"/>
      <c r="P78" s="231"/>
      <c r="Q78" s="228"/>
      <c r="R78" s="231"/>
      <c r="S78" s="232"/>
      <c r="T78" s="231"/>
      <c r="U78" s="233"/>
      <c r="V78" s="234"/>
      <c r="W78" s="97"/>
      <c r="X78" s="144">
        <f>IF(U78&lt;&gt;"",U78+COUNTIF(U78:U$94,U78)-1,X$95)</f>
        <v>1</v>
      </c>
      <c r="Y78" s="166">
        <f t="shared" si="1"/>
      </c>
      <c r="Z78" s="188" t="e">
        <f>MATCH(E78,Immatriculation!D$2:D$186,0)</f>
        <v>#N/A</v>
      </c>
      <c r="AA78" s="182"/>
      <c r="AD78" s="183"/>
    </row>
    <row r="79" spans="1:30" ht="21" customHeight="1" thickBot="1">
      <c r="A79" s="228"/>
      <c r="B79" s="236">
        <f>IF(ISNA($Z79),"",IF(INDEX(Immatriculation!A$2:A$186,$Z79,1)&lt;&gt;"",INDEX(Immatriculation!A$2:A$186,$Z79,1),""))</f>
      </c>
      <c r="C79" s="236">
        <f>IF(ISNA($Z79),"",IF(INDEX(Immatriculation!B$2:B$186,$Z79,1)&lt;&gt;"",INDEX(Immatriculation!B$2:B$186,$Z79,1),""))</f>
      </c>
      <c r="D79" s="237">
        <f>IF(ISNA($Z79),"",IF(INDEX(Immatriculation!C$2:C$186,$Z79,1)&lt;&gt;"",INDEX(Immatriculation!C$2:C$186,$Z79,1),""))</f>
      </c>
      <c r="E79" s="151"/>
      <c r="F79" s="229"/>
      <c r="G79" s="230"/>
      <c r="H79" s="231"/>
      <c r="I79" s="228"/>
      <c r="J79" s="231"/>
      <c r="K79" s="228"/>
      <c r="L79" s="231"/>
      <c r="M79" s="228"/>
      <c r="N79" s="231"/>
      <c r="O79" s="228"/>
      <c r="P79" s="231"/>
      <c r="Q79" s="228"/>
      <c r="R79" s="231"/>
      <c r="S79" s="232"/>
      <c r="T79" s="231"/>
      <c r="U79" s="233"/>
      <c r="V79" s="234"/>
      <c r="W79" s="97"/>
      <c r="X79" s="144">
        <f>IF(U79&lt;&gt;"",U79+COUNTIF(U79:U$94,U79)-1,X$95)</f>
        <v>1</v>
      </c>
      <c r="Y79" s="166">
        <f t="shared" si="1"/>
      </c>
      <c r="Z79" s="188" t="e">
        <f>MATCH(E79,Immatriculation!D$2:D$186,0)</f>
        <v>#N/A</v>
      </c>
      <c r="AA79" s="182"/>
      <c r="AD79" s="183"/>
    </row>
    <row r="80" spans="1:30" ht="21" customHeight="1" thickBot="1">
      <c r="A80" s="228"/>
      <c r="B80" s="236">
        <f>IF(ISNA($Z80),"",IF(INDEX(Immatriculation!A$2:A$186,$Z80,1)&lt;&gt;"",INDEX(Immatriculation!A$2:A$186,$Z80,1),""))</f>
      </c>
      <c r="C80" s="236">
        <f>IF(ISNA($Z80),"",IF(INDEX(Immatriculation!B$2:B$186,$Z80,1)&lt;&gt;"",INDEX(Immatriculation!B$2:B$186,$Z80,1),""))</f>
      </c>
      <c r="D80" s="237">
        <f>IF(ISNA($Z80),"",IF(INDEX(Immatriculation!C$2:C$186,$Z80,1)&lt;&gt;"",INDEX(Immatriculation!C$2:C$186,$Z80,1),""))</f>
      </c>
      <c r="E80" s="151"/>
      <c r="F80" s="229"/>
      <c r="G80" s="230"/>
      <c r="H80" s="231"/>
      <c r="I80" s="228"/>
      <c r="J80" s="231"/>
      <c r="K80" s="228"/>
      <c r="L80" s="231"/>
      <c r="M80" s="228"/>
      <c r="N80" s="231"/>
      <c r="O80" s="228"/>
      <c r="P80" s="231"/>
      <c r="Q80" s="228"/>
      <c r="R80" s="231"/>
      <c r="S80" s="232"/>
      <c r="T80" s="231"/>
      <c r="U80" s="233"/>
      <c r="V80" s="234"/>
      <c r="W80" s="97"/>
      <c r="X80" s="144">
        <f>IF(U80&lt;&gt;"",U80+COUNTIF(U80:U$94,U80)-1,X$95)</f>
        <v>1</v>
      </c>
      <c r="Y80" s="166">
        <f t="shared" si="1"/>
      </c>
      <c r="Z80" s="188" t="e">
        <f>MATCH(E80,Immatriculation!D$2:D$186,0)</f>
        <v>#N/A</v>
      </c>
      <c r="AA80" s="182"/>
      <c r="AD80" s="183"/>
    </row>
    <row r="81" spans="1:30" ht="21" customHeight="1" thickBot="1">
      <c r="A81" s="228"/>
      <c r="B81" s="236">
        <f>IF(ISNA($Z81),"",IF(INDEX(Immatriculation!A$2:A$186,$Z81,1)&lt;&gt;"",INDEX(Immatriculation!A$2:A$186,$Z81,1),""))</f>
      </c>
      <c r="C81" s="236">
        <f>IF(ISNA($Z81),"",IF(INDEX(Immatriculation!B$2:B$186,$Z81,1)&lt;&gt;"",INDEX(Immatriculation!B$2:B$186,$Z81,1),""))</f>
      </c>
      <c r="D81" s="237">
        <f>IF(ISNA($Z81),"",IF(INDEX(Immatriculation!C$2:C$186,$Z81,1)&lt;&gt;"",INDEX(Immatriculation!C$2:C$186,$Z81,1),""))</f>
      </c>
      <c r="E81" s="151"/>
      <c r="F81" s="229"/>
      <c r="G81" s="230"/>
      <c r="H81" s="231"/>
      <c r="I81" s="228"/>
      <c r="J81" s="231"/>
      <c r="K81" s="228"/>
      <c r="L81" s="231"/>
      <c r="M81" s="228"/>
      <c r="N81" s="231"/>
      <c r="O81" s="228"/>
      <c r="P81" s="231"/>
      <c r="Q81" s="228"/>
      <c r="R81" s="231"/>
      <c r="S81" s="232"/>
      <c r="T81" s="231"/>
      <c r="U81" s="233"/>
      <c r="V81" s="234"/>
      <c r="W81" s="97"/>
      <c r="X81" s="144">
        <f>IF(U81&lt;&gt;"",U81+COUNTIF(U81:U$94,U81)-1,X$95)</f>
        <v>1</v>
      </c>
      <c r="Y81" s="166">
        <f t="shared" si="1"/>
      </c>
      <c r="Z81" s="188" t="e">
        <f>MATCH(E81,Immatriculation!D$2:D$186,0)</f>
        <v>#N/A</v>
      </c>
      <c r="AA81" s="182"/>
      <c r="AD81" s="183"/>
    </row>
    <row r="82" spans="1:30" ht="21" customHeight="1" thickBot="1">
      <c r="A82" s="228"/>
      <c r="B82" s="236">
        <f>IF(ISNA($Z82),"",IF(INDEX(Immatriculation!A$2:A$186,$Z82,1)&lt;&gt;"",INDEX(Immatriculation!A$2:A$186,$Z82,1),""))</f>
      </c>
      <c r="C82" s="236">
        <f>IF(ISNA($Z82),"",IF(INDEX(Immatriculation!B$2:B$186,$Z82,1)&lt;&gt;"",INDEX(Immatriculation!B$2:B$186,$Z82,1),""))</f>
      </c>
      <c r="D82" s="237">
        <f>IF(ISNA($Z82),"",IF(INDEX(Immatriculation!C$2:C$186,$Z82,1)&lt;&gt;"",INDEX(Immatriculation!C$2:C$186,$Z82,1),""))</f>
      </c>
      <c r="E82" s="151"/>
      <c r="F82" s="229"/>
      <c r="G82" s="230"/>
      <c r="H82" s="231"/>
      <c r="I82" s="228"/>
      <c r="J82" s="231"/>
      <c r="K82" s="228"/>
      <c r="L82" s="231"/>
      <c r="M82" s="228"/>
      <c r="N82" s="231"/>
      <c r="O82" s="228"/>
      <c r="P82" s="231"/>
      <c r="Q82" s="228"/>
      <c r="R82" s="231"/>
      <c r="S82" s="232"/>
      <c r="T82" s="231"/>
      <c r="U82" s="233"/>
      <c r="V82" s="234"/>
      <c r="W82" s="97"/>
      <c r="X82" s="144">
        <f>IF(U82&lt;&gt;"",U82+COUNTIF(U82:U$94,U82)-1,X$95)</f>
        <v>1</v>
      </c>
      <c r="Y82" s="166">
        <f t="shared" si="1"/>
      </c>
      <c r="Z82" s="188" t="e">
        <f>MATCH(E82,Immatriculation!D$2:D$186,0)</f>
        <v>#N/A</v>
      </c>
      <c r="AA82" s="182"/>
      <c r="AD82" s="183"/>
    </row>
    <row r="83" spans="1:30" ht="21" customHeight="1" thickBot="1">
      <c r="A83" s="228"/>
      <c r="B83" s="236">
        <f>IF(ISNA($Z83),"",IF(INDEX(Immatriculation!A$2:A$186,$Z83,1)&lt;&gt;"",INDEX(Immatriculation!A$2:A$186,$Z83,1),""))</f>
      </c>
      <c r="C83" s="236">
        <f>IF(ISNA($Z83),"",IF(INDEX(Immatriculation!B$2:B$186,$Z83,1)&lt;&gt;"",INDEX(Immatriculation!B$2:B$186,$Z83,1),""))</f>
      </c>
      <c r="D83" s="237">
        <f>IF(ISNA($Z83),"",IF(INDEX(Immatriculation!C$2:C$186,$Z83,1)&lt;&gt;"",INDEX(Immatriculation!C$2:C$186,$Z83,1),""))</f>
      </c>
      <c r="E83" s="151"/>
      <c r="F83" s="229"/>
      <c r="G83" s="230"/>
      <c r="H83" s="231"/>
      <c r="I83" s="228"/>
      <c r="J83" s="231"/>
      <c r="K83" s="228"/>
      <c r="L83" s="231"/>
      <c r="M83" s="228"/>
      <c r="N83" s="231"/>
      <c r="O83" s="228"/>
      <c r="P83" s="231"/>
      <c r="Q83" s="228"/>
      <c r="R83" s="231"/>
      <c r="S83" s="232"/>
      <c r="T83" s="231"/>
      <c r="U83" s="233"/>
      <c r="V83" s="234"/>
      <c r="W83" s="97"/>
      <c r="X83" s="144">
        <f>IF(U83&lt;&gt;"",U83+COUNTIF(U83:U$94,U83)-1,X$95)</f>
        <v>1</v>
      </c>
      <c r="Y83" s="166">
        <f t="shared" si="1"/>
      </c>
      <c r="Z83" s="188" t="e">
        <f>MATCH(E83,Immatriculation!D$2:D$186,0)</f>
        <v>#N/A</v>
      </c>
      <c r="AA83" s="182"/>
      <c r="AD83" s="183"/>
    </row>
    <row r="84" spans="1:30" ht="21" customHeight="1" thickBot="1">
      <c r="A84" s="228"/>
      <c r="B84" s="236">
        <f>IF(ISNA($Z84),"",IF(INDEX(Immatriculation!A$2:A$186,$Z84,1)&lt;&gt;"",INDEX(Immatriculation!A$2:A$186,$Z84,1),""))</f>
      </c>
      <c r="C84" s="236">
        <f>IF(ISNA($Z84),"",IF(INDEX(Immatriculation!B$2:B$186,$Z84,1)&lt;&gt;"",INDEX(Immatriculation!B$2:B$186,$Z84,1),""))</f>
      </c>
      <c r="D84" s="237">
        <f>IF(ISNA($Z84),"",IF(INDEX(Immatriculation!C$2:C$186,$Z84,1)&lt;&gt;"",INDEX(Immatriculation!C$2:C$186,$Z84,1),""))</f>
      </c>
      <c r="E84" s="151"/>
      <c r="F84" s="229"/>
      <c r="G84" s="230"/>
      <c r="H84" s="231"/>
      <c r="I84" s="228"/>
      <c r="J84" s="231"/>
      <c r="K84" s="228"/>
      <c r="L84" s="231"/>
      <c r="M84" s="228"/>
      <c r="N84" s="231"/>
      <c r="O84" s="228"/>
      <c r="P84" s="231"/>
      <c r="Q84" s="228"/>
      <c r="R84" s="231"/>
      <c r="S84" s="232"/>
      <c r="T84" s="231"/>
      <c r="U84" s="233"/>
      <c r="V84" s="234"/>
      <c r="W84" s="97"/>
      <c r="X84" s="144">
        <f>IF(U84&lt;&gt;"",U84+COUNTIF(U84:U$94,U84)-1,X$95)</f>
        <v>1</v>
      </c>
      <c r="Y84" s="166">
        <f t="shared" si="1"/>
      </c>
      <c r="Z84" s="188" t="e">
        <f>MATCH(E84,Immatriculation!D$2:D$186,0)</f>
        <v>#N/A</v>
      </c>
      <c r="AA84" s="182"/>
      <c r="AD84" s="183"/>
    </row>
    <row r="85" spans="1:30" ht="21" customHeight="1" thickBot="1">
      <c r="A85" s="228"/>
      <c r="B85" s="236">
        <f>IF(ISNA($Z85),"",IF(INDEX(Immatriculation!A$2:A$186,$Z85,1)&lt;&gt;"",INDEX(Immatriculation!A$2:A$186,$Z85,1),""))</f>
      </c>
      <c r="C85" s="236">
        <f>IF(ISNA($Z85),"",IF(INDEX(Immatriculation!B$2:B$186,$Z85,1)&lt;&gt;"",INDEX(Immatriculation!B$2:B$186,$Z85,1),""))</f>
      </c>
      <c r="D85" s="237">
        <f>IF(ISNA($Z85),"",IF(INDEX(Immatriculation!C$2:C$186,$Z85,1)&lt;&gt;"",INDEX(Immatriculation!C$2:C$186,$Z85,1),""))</f>
      </c>
      <c r="E85" s="151"/>
      <c r="F85" s="229"/>
      <c r="G85" s="230"/>
      <c r="H85" s="231"/>
      <c r="I85" s="228"/>
      <c r="J85" s="231"/>
      <c r="K85" s="228"/>
      <c r="L85" s="231"/>
      <c r="M85" s="228"/>
      <c r="N85" s="231"/>
      <c r="O85" s="228"/>
      <c r="P85" s="231"/>
      <c r="Q85" s="228"/>
      <c r="R85" s="231"/>
      <c r="S85" s="232"/>
      <c r="T85" s="231"/>
      <c r="U85" s="233"/>
      <c r="V85" s="234"/>
      <c r="W85" s="97"/>
      <c r="X85" s="144">
        <f>IF(U85&lt;&gt;"",U85+COUNTIF(U85:U$94,U85)-1,X$95)</f>
        <v>1</v>
      </c>
      <c r="Y85" s="166">
        <f t="shared" si="1"/>
      </c>
      <c r="Z85" s="188" t="e">
        <f>MATCH(E85,Immatriculation!D$2:D$186,0)</f>
        <v>#N/A</v>
      </c>
      <c r="AA85" s="182"/>
      <c r="AD85" s="183"/>
    </row>
    <row r="86" spans="1:30" ht="21" customHeight="1" thickBot="1">
      <c r="A86" s="228"/>
      <c r="B86" s="236">
        <f>IF(ISNA($Z86),"",IF(INDEX(Immatriculation!A$2:A$186,$Z86,1)&lt;&gt;"",INDEX(Immatriculation!A$2:A$186,$Z86,1),""))</f>
      </c>
      <c r="C86" s="236">
        <f>IF(ISNA($Z86),"",IF(INDEX(Immatriculation!B$2:B$186,$Z86,1)&lt;&gt;"",INDEX(Immatriculation!B$2:B$186,$Z86,1),""))</f>
      </c>
      <c r="D86" s="237">
        <f>IF(ISNA($Z86),"",IF(INDEX(Immatriculation!C$2:C$186,$Z86,1)&lt;&gt;"",INDEX(Immatriculation!C$2:C$186,$Z86,1),""))</f>
      </c>
      <c r="E86" s="151"/>
      <c r="F86" s="229"/>
      <c r="G86" s="230"/>
      <c r="H86" s="231"/>
      <c r="I86" s="228"/>
      <c r="J86" s="231"/>
      <c r="K86" s="228"/>
      <c r="L86" s="231"/>
      <c r="M86" s="228"/>
      <c r="N86" s="231"/>
      <c r="O86" s="228"/>
      <c r="P86" s="231"/>
      <c r="Q86" s="228"/>
      <c r="R86" s="231"/>
      <c r="S86" s="232"/>
      <c r="T86" s="231"/>
      <c r="U86" s="233"/>
      <c r="V86" s="234"/>
      <c r="W86" s="97"/>
      <c r="X86" s="144">
        <f>IF(U86&lt;&gt;"",U86+COUNTIF(U86:U$94,U86)-1,X$95)</f>
        <v>1</v>
      </c>
      <c r="Y86" s="166">
        <f t="shared" si="1"/>
      </c>
      <c r="Z86" s="188" t="e">
        <f>MATCH(E86,Immatriculation!D$2:D$186,0)</f>
        <v>#N/A</v>
      </c>
      <c r="AA86" s="182"/>
      <c r="AD86" s="183"/>
    </row>
    <row r="87" spans="1:30" ht="21" customHeight="1" thickBot="1">
      <c r="A87" s="228"/>
      <c r="B87" s="236">
        <f>IF(ISNA($Z87),"",IF(INDEX(Immatriculation!A$2:A$186,$Z87,1)&lt;&gt;"",INDEX(Immatriculation!A$2:A$186,$Z87,1),""))</f>
      </c>
      <c r="C87" s="236">
        <f>IF(ISNA($Z87),"",IF(INDEX(Immatriculation!B$2:B$186,$Z87,1)&lt;&gt;"",INDEX(Immatriculation!B$2:B$186,$Z87,1),""))</f>
      </c>
      <c r="D87" s="237">
        <f>IF(ISNA($Z87),"",IF(INDEX(Immatriculation!C$2:C$186,$Z87,1)&lt;&gt;"",INDEX(Immatriculation!C$2:C$186,$Z87,1),""))</f>
      </c>
      <c r="E87" s="151"/>
      <c r="F87" s="229"/>
      <c r="G87" s="230"/>
      <c r="H87" s="231"/>
      <c r="I87" s="228"/>
      <c r="J87" s="231"/>
      <c r="K87" s="228"/>
      <c r="L87" s="231"/>
      <c r="M87" s="228"/>
      <c r="N87" s="231"/>
      <c r="O87" s="228"/>
      <c r="P87" s="231"/>
      <c r="Q87" s="228"/>
      <c r="R87" s="231"/>
      <c r="S87" s="232"/>
      <c r="T87" s="231"/>
      <c r="U87" s="233"/>
      <c r="V87" s="234"/>
      <c r="W87" s="97"/>
      <c r="X87" s="144">
        <f>IF(U87&lt;&gt;"",U87+COUNTIF(U87:U$94,U87)-1,X$95)</f>
        <v>1</v>
      </c>
      <c r="Y87" s="166">
        <f t="shared" si="1"/>
      </c>
      <c r="Z87" s="188" t="e">
        <f>MATCH(E87,Immatriculation!D$2:D$186,0)</f>
        <v>#N/A</v>
      </c>
      <c r="AA87" s="182"/>
      <c r="AD87" s="183"/>
    </row>
    <row r="88" spans="1:30" ht="21" customHeight="1" thickBot="1">
      <c r="A88" s="228"/>
      <c r="B88" s="236">
        <f>IF(ISNA($Z88),"",IF(INDEX(Immatriculation!A$2:A$186,$Z88,1)&lt;&gt;"",INDEX(Immatriculation!A$2:A$186,$Z88,1),""))</f>
      </c>
      <c r="C88" s="236">
        <f>IF(ISNA($Z88),"",IF(INDEX(Immatriculation!B$2:B$186,$Z88,1)&lt;&gt;"",INDEX(Immatriculation!B$2:B$186,$Z88,1),""))</f>
      </c>
      <c r="D88" s="237">
        <f>IF(ISNA($Z88),"",IF(INDEX(Immatriculation!C$2:C$186,$Z88,1)&lt;&gt;"",INDEX(Immatriculation!C$2:C$186,$Z88,1),""))</f>
      </c>
      <c r="E88" s="151"/>
      <c r="F88" s="229"/>
      <c r="G88" s="230"/>
      <c r="H88" s="231"/>
      <c r="I88" s="228"/>
      <c r="J88" s="231"/>
      <c r="K88" s="228"/>
      <c r="L88" s="231"/>
      <c r="M88" s="228"/>
      <c r="N88" s="231"/>
      <c r="O88" s="228"/>
      <c r="P88" s="231"/>
      <c r="Q88" s="228"/>
      <c r="R88" s="231"/>
      <c r="S88" s="232"/>
      <c r="T88" s="231"/>
      <c r="U88" s="233"/>
      <c r="V88" s="234"/>
      <c r="W88" s="97"/>
      <c r="X88" s="144">
        <f>IF(U88&lt;&gt;"",U88+COUNTIF(U88:U$94,U88)-1,X$95)</f>
        <v>1</v>
      </c>
      <c r="Y88" s="166">
        <f t="shared" si="1"/>
      </c>
      <c r="Z88" s="188" t="e">
        <f>MATCH(E88,Immatriculation!D$2:D$186,0)</f>
        <v>#N/A</v>
      </c>
      <c r="AA88" s="182"/>
      <c r="AD88" s="183"/>
    </row>
    <row r="89" spans="1:30" ht="21" customHeight="1" thickBot="1">
      <c r="A89" s="228"/>
      <c r="B89" s="236">
        <f>IF(ISNA($Z89),"",IF(INDEX(Immatriculation!A$2:A$186,$Z89,1)&lt;&gt;"",INDEX(Immatriculation!A$2:A$186,$Z89,1),""))</f>
      </c>
      <c r="C89" s="236">
        <f>IF(ISNA($Z89),"",IF(INDEX(Immatriculation!B$2:B$186,$Z89,1)&lt;&gt;"",INDEX(Immatriculation!B$2:B$186,$Z89,1),""))</f>
      </c>
      <c r="D89" s="237">
        <f>IF(ISNA($Z89),"",IF(INDEX(Immatriculation!C$2:C$186,$Z89,1)&lt;&gt;"",INDEX(Immatriculation!C$2:C$186,$Z89,1),""))</f>
      </c>
      <c r="E89" s="151"/>
      <c r="F89" s="229"/>
      <c r="G89" s="230"/>
      <c r="H89" s="231"/>
      <c r="I89" s="228"/>
      <c r="J89" s="231"/>
      <c r="K89" s="228"/>
      <c r="L89" s="231"/>
      <c r="M89" s="228"/>
      <c r="N89" s="231"/>
      <c r="O89" s="228"/>
      <c r="P89" s="231"/>
      <c r="Q89" s="228"/>
      <c r="R89" s="231"/>
      <c r="S89" s="232"/>
      <c r="T89" s="231"/>
      <c r="U89" s="233"/>
      <c r="V89" s="234"/>
      <c r="W89" s="97"/>
      <c r="X89" s="144">
        <f>IF(U89&lt;&gt;"",U89+COUNTIF(U89:U$94,U89)-1,X$95)</f>
        <v>1</v>
      </c>
      <c r="Y89" s="166">
        <f t="shared" si="1"/>
      </c>
      <c r="Z89" s="188" t="e">
        <f>MATCH(E89,Immatriculation!D$2:D$186,0)</f>
        <v>#N/A</v>
      </c>
      <c r="AA89" s="182"/>
      <c r="AD89" s="183"/>
    </row>
    <row r="90" spans="1:30" ht="21" customHeight="1" thickBot="1">
      <c r="A90" s="228"/>
      <c r="B90" s="236">
        <f>IF(ISNA($Z90),"",IF(INDEX(Immatriculation!A$2:A$186,$Z90,1)&lt;&gt;"",INDEX(Immatriculation!A$2:A$186,$Z90,1),""))</f>
      </c>
      <c r="C90" s="236">
        <f>IF(ISNA($Z90),"",IF(INDEX(Immatriculation!B$2:B$186,$Z90,1)&lt;&gt;"",INDEX(Immatriculation!B$2:B$186,$Z90,1),""))</f>
      </c>
      <c r="D90" s="237">
        <f>IF(ISNA($Z90),"",IF(INDEX(Immatriculation!C$2:C$186,$Z90,1)&lt;&gt;"",INDEX(Immatriculation!C$2:C$186,$Z90,1),""))</f>
      </c>
      <c r="E90" s="151"/>
      <c r="F90" s="229"/>
      <c r="G90" s="230"/>
      <c r="H90" s="231"/>
      <c r="I90" s="228"/>
      <c r="J90" s="231"/>
      <c r="K90" s="228"/>
      <c r="L90" s="231"/>
      <c r="M90" s="228"/>
      <c r="N90" s="231"/>
      <c r="O90" s="228"/>
      <c r="P90" s="231"/>
      <c r="Q90" s="228"/>
      <c r="R90" s="231"/>
      <c r="S90" s="232"/>
      <c r="T90" s="231"/>
      <c r="U90" s="233"/>
      <c r="V90" s="234"/>
      <c r="W90" s="97"/>
      <c r="X90" s="144">
        <f>IF(U90&lt;&gt;"",U90+COUNTIF(U90:U$94,U90)-1,X$95)</f>
        <v>1</v>
      </c>
      <c r="Y90" s="166">
        <f t="shared" si="1"/>
      </c>
      <c r="Z90" s="188" t="e">
        <f>MATCH(E90,Immatriculation!D$2:D$186,0)</f>
        <v>#N/A</v>
      </c>
      <c r="AA90" s="182"/>
      <c r="AD90" s="183"/>
    </row>
    <row r="91" spans="1:30" ht="21" customHeight="1" thickBot="1">
      <c r="A91" s="228"/>
      <c r="B91" s="236">
        <f>IF(ISNA($Z91),"",IF(INDEX(Immatriculation!A$2:A$186,$Z91,1)&lt;&gt;"",INDEX(Immatriculation!A$2:A$186,$Z91,1),""))</f>
      </c>
      <c r="C91" s="236">
        <f>IF(ISNA($Z91),"",IF(INDEX(Immatriculation!B$2:B$186,$Z91,1)&lt;&gt;"",INDEX(Immatriculation!B$2:B$186,$Z91,1),""))</f>
      </c>
      <c r="D91" s="237">
        <f>IF(ISNA($Z91),"",IF(INDEX(Immatriculation!C$2:C$186,$Z91,1)&lt;&gt;"",INDEX(Immatriculation!C$2:C$186,$Z91,1),""))</f>
      </c>
      <c r="E91" s="151"/>
      <c r="F91" s="229"/>
      <c r="G91" s="230"/>
      <c r="H91" s="231"/>
      <c r="I91" s="228"/>
      <c r="J91" s="231"/>
      <c r="K91" s="228"/>
      <c r="L91" s="231"/>
      <c r="M91" s="228"/>
      <c r="N91" s="231"/>
      <c r="O91" s="228"/>
      <c r="P91" s="231"/>
      <c r="Q91" s="228"/>
      <c r="R91" s="231"/>
      <c r="S91" s="232"/>
      <c r="T91" s="231"/>
      <c r="U91" s="233"/>
      <c r="V91" s="234"/>
      <c r="W91" s="97"/>
      <c r="X91" s="144">
        <f>IF(U91&lt;&gt;"",U91+COUNTIF(U91:U$94,U91)-1,X$95)</f>
        <v>1</v>
      </c>
      <c r="Y91" s="166">
        <f t="shared" si="1"/>
      </c>
      <c r="Z91" s="188" t="e">
        <f>MATCH(E91,Immatriculation!D$2:D$186,0)</f>
        <v>#N/A</v>
      </c>
      <c r="AA91" s="182"/>
      <c r="AD91" s="183"/>
    </row>
    <row r="92" spans="1:30" ht="21" customHeight="1" thickBot="1">
      <c r="A92" s="228"/>
      <c r="B92" s="236">
        <f>IF(ISNA($Z92),"",IF(INDEX(Immatriculation!A$2:A$186,$Z92,1)&lt;&gt;"",INDEX(Immatriculation!A$2:A$186,$Z92,1),""))</f>
      </c>
      <c r="C92" s="236">
        <f>IF(ISNA($Z92),"",IF(INDEX(Immatriculation!B$2:B$186,$Z92,1)&lt;&gt;"",INDEX(Immatriculation!B$2:B$186,$Z92,1),""))</f>
      </c>
      <c r="D92" s="237">
        <f>IF(ISNA($Z92),"",IF(INDEX(Immatriculation!C$2:C$186,$Z92,1)&lt;&gt;"",INDEX(Immatriculation!C$2:C$186,$Z92,1),""))</f>
      </c>
      <c r="E92" s="151"/>
      <c r="F92" s="229"/>
      <c r="G92" s="230"/>
      <c r="H92" s="231"/>
      <c r="I92" s="228"/>
      <c r="J92" s="231"/>
      <c r="K92" s="228"/>
      <c r="L92" s="231"/>
      <c r="M92" s="228"/>
      <c r="N92" s="231"/>
      <c r="O92" s="228"/>
      <c r="P92" s="231"/>
      <c r="Q92" s="228"/>
      <c r="R92" s="231"/>
      <c r="S92" s="232"/>
      <c r="T92" s="231"/>
      <c r="U92" s="233"/>
      <c r="V92" s="234"/>
      <c r="W92" s="97"/>
      <c r="X92" s="144">
        <f>IF(U92&lt;&gt;"",U92+COUNTIF(U92:U$94,U92)-1,X$95)</f>
        <v>1</v>
      </c>
      <c r="Y92" s="166">
        <f t="shared" si="1"/>
      </c>
      <c r="Z92" s="188" t="e">
        <f>MATCH(E92,Immatriculation!D$2:D$186,0)</f>
        <v>#N/A</v>
      </c>
      <c r="AA92" s="182"/>
      <c r="AD92" s="183"/>
    </row>
    <row r="93" spans="1:30" ht="21" customHeight="1" thickBot="1">
      <c r="A93" s="228"/>
      <c r="B93" s="236">
        <f>IF(ISNA($Z93),"",IF(INDEX(Immatriculation!A$2:A$186,$Z93,1)&lt;&gt;"",INDEX(Immatriculation!A$2:A$186,$Z93,1),""))</f>
      </c>
      <c r="C93" s="236">
        <f>IF(ISNA($Z93),"",IF(INDEX(Immatriculation!B$2:B$186,$Z93,1)&lt;&gt;"",INDEX(Immatriculation!B$2:B$186,$Z93,1),""))</f>
      </c>
      <c r="D93" s="237">
        <f>IF(ISNA($Z93),"",IF(INDEX(Immatriculation!C$2:C$186,$Z93,1)&lt;&gt;"",INDEX(Immatriculation!C$2:C$186,$Z93,1),""))</f>
      </c>
      <c r="E93" s="151"/>
      <c r="F93" s="229"/>
      <c r="G93" s="230"/>
      <c r="H93" s="231"/>
      <c r="I93" s="228"/>
      <c r="J93" s="231"/>
      <c r="K93" s="228"/>
      <c r="L93" s="231"/>
      <c r="M93" s="228"/>
      <c r="N93" s="231"/>
      <c r="O93" s="228"/>
      <c r="P93" s="231"/>
      <c r="Q93" s="228"/>
      <c r="R93" s="231"/>
      <c r="S93" s="232"/>
      <c r="T93" s="231"/>
      <c r="U93" s="233"/>
      <c r="V93" s="234"/>
      <c r="W93" s="97"/>
      <c r="X93" s="144">
        <f>IF(U93&lt;&gt;"",U93+COUNTIF(U93:U$94,U93)-1,X$95)</f>
        <v>1</v>
      </c>
      <c r="Y93" s="166">
        <f t="shared" si="1"/>
      </c>
      <c r="Z93" s="188" t="e">
        <f>MATCH(E93,Immatriculation!D$2:D$186,0)</f>
        <v>#N/A</v>
      </c>
      <c r="AA93" s="182"/>
      <c r="AD93" s="183"/>
    </row>
    <row r="94" spans="1:30" ht="21" customHeight="1" thickBot="1">
      <c r="A94" s="228"/>
      <c r="B94" s="236">
        <f>IF(ISNA($Z94),"",IF(INDEX(Immatriculation!A$2:A$186,$Z94,1)&lt;&gt;"",INDEX(Immatriculation!A$2:A$186,$Z94,1),""))</f>
      </c>
      <c r="C94" s="236">
        <f>IF(ISNA($Z94),"",IF(INDEX(Immatriculation!B$2:B$186,$Z94,1)&lt;&gt;"",INDEX(Immatriculation!B$2:B$186,$Z94,1),""))</f>
      </c>
      <c r="D94" s="237">
        <f>IF(ISNA($Z94),"",IF(INDEX(Immatriculation!C$2:C$186,$Z94,1)&lt;&gt;"",INDEX(Immatriculation!C$2:C$186,$Z94,1),""))</f>
      </c>
      <c r="E94" s="151"/>
      <c r="F94" s="229"/>
      <c r="G94" s="230"/>
      <c r="H94" s="231"/>
      <c r="I94" s="228"/>
      <c r="J94" s="231"/>
      <c r="K94" s="228"/>
      <c r="L94" s="231"/>
      <c r="M94" s="228"/>
      <c r="N94" s="231"/>
      <c r="O94" s="228"/>
      <c r="P94" s="231"/>
      <c r="Q94" s="228"/>
      <c r="R94" s="231"/>
      <c r="S94" s="232"/>
      <c r="T94" s="231"/>
      <c r="U94" s="233"/>
      <c r="V94" s="234"/>
      <c r="W94" s="97"/>
      <c r="X94" s="144">
        <f>IF(U94&lt;&gt;"",U94+COUNTIF(U94:U$94,U94)-1,X$95)</f>
        <v>1</v>
      </c>
      <c r="Y94" s="166">
        <f t="shared" si="1"/>
      </c>
      <c r="Z94" s="188" t="e">
        <f>MATCH(E94,Immatriculation!D$2:D$186,0)</f>
        <v>#N/A</v>
      </c>
      <c r="AA94" s="182"/>
      <c r="AD94" s="183"/>
    </row>
    <row r="95" spans="1:30" ht="21" customHeight="1" hidden="1">
      <c r="A95" s="122" t="s">
        <v>69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44">
        <f>IF($E$100=COUNTA(U5:U94),$E$100+1,1)</f>
        <v>1</v>
      </c>
      <c r="Y95" s="144"/>
      <c r="Z95" s="181"/>
      <c r="AA95" s="182"/>
      <c r="AD95" s="183"/>
    </row>
    <row r="96" spans="1:30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181"/>
      <c r="AA96" s="182"/>
      <c r="AD96" s="183"/>
    </row>
    <row r="97" spans="1:30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81"/>
      <c r="AA97" s="182"/>
      <c r="AD97" s="183"/>
    </row>
    <row r="98" spans="1:30" ht="15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179"/>
      <c r="AA98" s="161"/>
      <c r="AD98" s="183"/>
    </row>
    <row r="99" spans="1:30" ht="16.5" thickBo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79"/>
      <c r="AA99" s="161"/>
      <c r="AD99" s="183"/>
    </row>
    <row r="100" spans="1:30" ht="24" thickBot="1">
      <c r="A100" s="97"/>
      <c r="B100" s="124" t="s">
        <v>55</v>
      </c>
      <c r="C100" s="97"/>
      <c r="D100" s="97"/>
      <c r="E100" s="123">
        <f>IF(COUNTA(E5:E94)&gt;0,COUNTA(E5:E94),"")</f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179"/>
      <c r="AA100" s="161"/>
      <c r="AD100" s="183"/>
    </row>
    <row r="101" spans="1:27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77"/>
      <c r="AA101" s="178"/>
    </row>
    <row r="102" spans="1:27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77"/>
      <c r="AA102" s="178"/>
    </row>
    <row r="103" spans="1:26" ht="11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11.2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11.2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4" ht="11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1:24" ht="11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ht="11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</row>
    <row r="109" spans="1:24" ht="11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ht="11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11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ht="11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ht="11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ht="11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</row>
    <row r="115" spans="1:24" ht="11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1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ht="11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ht="11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</row>
    <row r="119" spans="1:24" ht="11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</row>
    <row r="120" spans="1:24" ht="11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ht="11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ht="11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ht="11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ht="11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11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</sheetData>
  <sheetProtection sheet="1" selectLockedCells="1"/>
  <mergeCells count="3">
    <mergeCell ref="D1:G1"/>
    <mergeCell ref="A2:V2"/>
    <mergeCell ref="X1:Z1"/>
  </mergeCells>
  <conditionalFormatting sqref="U5">
    <cfRule type="expression" priority="97" dxfId="0">
      <formula>$Y5="FAUX"</formula>
    </cfRule>
  </conditionalFormatting>
  <conditionalFormatting sqref="U6:U7">
    <cfRule type="expression" priority="90" dxfId="0">
      <formula>$Y6="FAUX"</formula>
    </cfRule>
  </conditionalFormatting>
  <conditionalFormatting sqref="U7">
    <cfRule type="expression" priority="89" dxfId="0">
      <formula>$Y7="FAUX"</formula>
    </cfRule>
  </conditionalFormatting>
  <conditionalFormatting sqref="U8">
    <cfRule type="expression" priority="88" dxfId="0">
      <formula>$Y8="FAUX"</formula>
    </cfRule>
  </conditionalFormatting>
  <conditionalFormatting sqref="U9">
    <cfRule type="expression" priority="87" dxfId="0">
      <formula>$Y9="FAUX"</formula>
    </cfRule>
  </conditionalFormatting>
  <conditionalFormatting sqref="U10">
    <cfRule type="expression" priority="86" dxfId="0">
      <formula>$Y10="FAUX"</formula>
    </cfRule>
  </conditionalFormatting>
  <conditionalFormatting sqref="U11">
    <cfRule type="expression" priority="85" dxfId="0">
      <formula>$Y11="FAUX"</formula>
    </cfRule>
  </conditionalFormatting>
  <conditionalFormatting sqref="U12">
    <cfRule type="expression" priority="84" dxfId="0">
      <formula>$Y12="FAUX"</formula>
    </cfRule>
  </conditionalFormatting>
  <conditionalFormatting sqref="U13">
    <cfRule type="expression" priority="83" dxfId="0">
      <formula>$Y13="FAUX"</formula>
    </cfRule>
  </conditionalFormatting>
  <conditionalFormatting sqref="U14">
    <cfRule type="expression" priority="82" dxfId="0">
      <formula>$Y14="FAUX"</formula>
    </cfRule>
  </conditionalFormatting>
  <conditionalFormatting sqref="U15">
    <cfRule type="expression" priority="81" dxfId="0">
      <formula>$Y15="FAUX"</formula>
    </cfRule>
  </conditionalFormatting>
  <conditionalFormatting sqref="U16">
    <cfRule type="expression" priority="80" dxfId="0">
      <formula>$Y16="FAUX"</formula>
    </cfRule>
  </conditionalFormatting>
  <conditionalFormatting sqref="U17">
    <cfRule type="expression" priority="79" dxfId="0">
      <formula>$Y17="FAUX"</formula>
    </cfRule>
  </conditionalFormatting>
  <conditionalFormatting sqref="U18">
    <cfRule type="expression" priority="78" dxfId="0">
      <formula>$Y18="FAUX"</formula>
    </cfRule>
  </conditionalFormatting>
  <conditionalFormatting sqref="U19">
    <cfRule type="expression" priority="77" dxfId="0">
      <formula>$Y19="FAUX"</formula>
    </cfRule>
  </conditionalFormatting>
  <conditionalFormatting sqref="U20">
    <cfRule type="expression" priority="76" dxfId="0">
      <formula>$Y20="FAUX"</formula>
    </cfRule>
  </conditionalFormatting>
  <conditionalFormatting sqref="U21">
    <cfRule type="expression" priority="75" dxfId="0">
      <formula>$Y21="FAUX"</formula>
    </cfRule>
  </conditionalFormatting>
  <conditionalFormatting sqref="U22">
    <cfRule type="expression" priority="74" dxfId="0">
      <formula>$Y22="FAUX"</formula>
    </cfRule>
  </conditionalFormatting>
  <conditionalFormatting sqref="U23">
    <cfRule type="expression" priority="73" dxfId="0">
      <formula>$Y23="FAUX"</formula>
    </cfRule>
  </conditionalFormatting>
  <conditionalFormatting sqref="U24">
    <cfRule type="expression" priority="72" dxfId="0">
      <formula>$Y24="FAUX"</formula>
    </cfRule>
  </conditionalFormatting>
  <conditionalFormatting sqref="U25">
    <cfRule type="expression" priority="71" dxfId="0">
      <formula>$Y25="FAUX"</formula>
    </cfRule>
  </conditionalFormatting>
  <conditionalFormatting sqref="U26">
    <cfRule type="expression" priority="70" dxfId="0">
      <formula>$Y26="FAUX"</formula>
    </cfRule>
  </conditionalFormatting>
  <conditionalFormatting sqref="U27">
    <cfRule type="expression" priority="69" dxfId="0">
      <formula>$Y27="FAUX"</formula>
    </cfRule>
  </conditionalFormatting>
  <conditionalFormatting sqref="U28">
    <cfRule type="expression" priority="68" dxfId="0">
      <formula>$Y28="FAUX"</formula>
    </cfRule>
  </conditionalFormatting>
  <conditionalFormatting sqref="U29">
    <cfRule type="expression" priority="67" dxfId="0">
      <formula>$Y29="FAUX"</formula>
    </cfRule>
  </conditionalFormatting>
  <conditionalFormatting sqref="U30">
    <cfRule type="expression" priority="66" dxfId="0">
      <formula>$Y30="FAUX"</formula>
    </cfRule>
  </conditionalFormatting>
  <conditionalFormatting sqref="U31">
    <cfRule type="expression" priority="65" dxfId="0">
      <formula>$Y31="FAUX"</formula>
    </cfRule>
  </conditionalFormatting>
  <conditionalFormatting sqref="U32">
    <cfRule type="expression" priority="64" dxfId="0">
      <formula>$Y32="FAUX"</formula>
    </cfRule>
  </conditionalFormatting>
  <conditionalFormatting sqref="U33">
    <cfRule type="expression" priority="63" dxfId="0">
      <formula>$Y33="FAUX"</formula>
    </cfRule>
  </conditionalFormatting>
  <conditionalFormatting sqref="U34">
    <cfRule type="expression" priority="62" dxfId="0">
      <formula>$Y34="FAUX"</formula>
    </cfRule>
  </conditionalFormatting>
  <conditionalFormatting sqref="U35">
    <cfRule type="expression" priority="61" dxfId="0">
      <formula>$Y35="FAUX"</formula>
    </cfRule>
  </conditionalFormatting>
  <conditionalFormatting sqref="U36">
    <cfRule type="expression" priority="60" dxfId="0">
      <formula>$Y36="FAUX"</formula>
    </cfRule>
  </conditionalFormatting>
  <conditionalFormatting sqref="U37">
    <cfRule type="expression" priority="59" dxfId="0">
      <formula>$Y37="FAUX"</formula>
    </cfRule>
  </conditionalFormatting>
  <conditionalFormatting sqref="U38">
    <cfRule type="expression" priority="58" dxfId="0">
      <formula>$Y38="FAUX"</formula>
    </cfRule>
  </conditionalFormatting>
  <conditionalFormatting sqref="U39">
    <cfRule type="expression" priority="57" dxfId="0">
      <formula>$Y39="FAUX"</formula>
    </cfRule>
  </conditionalFormatting>
  <conditionalFormatting sqref="U40">
    <cfRule type="expression" priority="56" dxfId="0">
      <formula>$Y40="FAUX"</formula>
    </cfRule>
  </conditionalFormatting>
  <conditionalFormatting sqref="U41">
    <cfRule type="expression" priority="55" dxfId="0">
      <formula>$Y41="FAUX"</formula>
    </cfRule>
  </conditionalFormatting>
  <conditionalFormatting sqref="U42">
    <cfRule type="expression" priority="54" dxfId="0">
      <formula>$Y42="FAUX"</formula>
    </cfRule>
  </conditionalFormatting>
  <conditionalFormatting sqref="U43">
    <cfRule type="expression" priority="53" dxfId="0">
      <formula>$Y43="FAUX"</formula>
    </cfRule>
  </conditionalFormatting>
  <conditionalFormatting sqref="U44">
    <cfRule type="expression" priority="52" dxfId="0">
      <formula>$Y44="FAUX"</formula>
    </cfRule>
  </conditionalFormatting>
  <conditionalFormatting sqref="U45">
    <cfRule type="expression" priority="51" dxfId="0">
      <formula>$Y45="FAUX"</formula>
    </cfRule>
  </conditionalFormatting>
  <conditionalFormatting sqref="U46">
    <cfRule type="expression" priority="50" dxfId="0">
      <formula>$Y46="FAUX"</formula>
    </cfRule>
  </conditionalFormatting>
  <conditionalFormatting sqref="U47">
    <cfRule type="expression" priority="49" dxfId="0">
      <formula>$Y47="FAUX"</formula>
    </cfRule>
  </conditionalFormatting>
  <conditionalFormatting sqref="U48">
    <cfRule type="expression" priority="48" dxfId="0">
      <formula>$Y48="FAUX"</formula>
    </cfRule>
  </conditionalFormatting>
  <conditionalFormatting sqref="U49">
    <cfRule type="expression" priority="47" dxfId="0">
      <formula>$Y49="FAUX"</formula>
    </cfRule>
  </conditionalFormatting>
  <conditionalFormatting sqref="U50">
    <cfRule type="expression" priority="46" dxfId="0">
      <formula>$Y50="FAUX"</formula>
    </cfRule>
  </conditionalFormatting>
  <conditionalFormatting sqref="U51">
    <cfRule type="expression" priority="45" dxfId="0">
      <formula>$Y51="FAUX"</formula>
    </cfRule>
  </conditionalFormatting>
  <conditionalFormatting sqref="U52">
    <cfRule type="expression" priority="44" dxfId="0">
      <formula>$Y52="FAUX"</formula>
    </cfRule>
  </conditionalFormatting>
  <conditionalFormatting sqref="U53">
    <cfRule type="expression" priority="43" dxfId="0">
      <formula>$Y53="FAUX"</formula>
    </cfRule>
  </conditionalFormatting>
  <conditionalFormatting sqref="U54">
    <cfRule type="expression" priority="42" dxfId="0">
      <formula>$Y54="FAUX"</formula>
    </cfRule>
  </conditionalFormatting>
  <conditionalFormatting sqref="U55">
    <cfRule type="expression" priority="41" dxfId="0">
      <formula>$Y55="FAUX"</formula>
    </cfRule>
  </conditionalFormatting>
  <conditionalFormatting sqref="U56">
    <cfRule type="expression" priority="40" dxfId="0">
      <formula>$Y56="FAUX"</formula>
    </cfRule>
  </conditionalFormatting>
  <conditionalFormatting sqref="U57">
    <cfRule type="expression" priority="39" dxfId="0">
      <formula>$Y57="FAUX"</formula>
    </cfRule>
  </conditionalFormatting>
  <conditionalFormatting sqref="U58">
    <cfRule type="expression" priority="38" dxfId="0">
      <formula>$Y58="FAUX"</formula>
    </cfRule>
  </conditionalFormatting>
  <conditionalFormatting sqref="U59">
    <cfRule type="expression" priority="37" dxfId="0">
      <formula>$Y59="FAUX"</formula>
    </cfRule>
  </conditionalFormatting>
  <conditionalFormatting sqref="U60">
    <cfRule type="expression" priority="36" dxfId="0">
      <formula>$Y60="FAUX"</formula>
    </cfRule>
  </conditionalFormatting>
  <conditionalFormatting sqref="U61">
    <cfRule type="expression" priority="35" dxfId="0">
      <formula>$Y61="FAUX"</formula>
    </cfRule>
  </conditionalFormatting>
  <conditionalFormatting sqref="U62">
    <cfRule type="expression" priority="34" dxfId="0">
      <formula>$Y62="FAUX"</formula>
    </cfRule>
  </conditionalFormatting>
  <conditionalFormatting sqref="U63">
    <cfRule type="expression" priority="33" dxfId="0">
      <formula>$Y63="FAUX"</formula>
    </cfRule>
  </conditionalFormatting>
  <conditionalFormatting sqref="U64">
    <cfRule type="expression" priority="32" dxfId="0">
      <formula>$Y64="FAUX"</formula>
    </cfRule>
  </conditionalFormatting>
  <conditionalFormatting sqref="U65">
    <cfRule type="expression" priority="31" dxfId="0">
      <formula>$Y65="FAUX"</formula>
    </cfRule>
  </conditionalFormatting>
  <conditionalFormatting sqref="U66">
    <cfRule type="expression" priority="30" dxfId="0">
      <formula>$Y66="FAUX"</formula>
    </cfRule>
  </conditionalFormatting>
  <conditionalFormatting sqref="U67">
    <cfRule type="expression" priority="29" dxfId="0">
      <formula>$Y67="FAUX"</formula>
    </cfRule>
  </conditionalFormatting>
  <conditionalFormatting sqref="U68">
    <cfRule type="expression" priority="28" dxfId="0">
      <formula>$Y68="FAUX"</formula>
    </cfRule>
  </conditionalFormatting>
  <conditionalFormatting sqref="U69">
    <cfRule type="expression" priority="27" dxfId="0">
      <formula>$Y69="FAUX"</formula>
    </cfRule>
  </conditionalFormatting>
  <conditionalFormatting sqref="U70">
    <cfRule type="expression" priority="26" dxfId="0">
      <formula>$Y70="FAUX"</formula>
    </cfRule>
  </conditionalFormatting>
  <conditionalFormatting sqref="U71">
    <cfRule type="expression" priority="25" dxfId="0">
      <formula>$Y71="FAUX"</formula>
    </cfRule>
  </conditionalFormatting>
  <conditionalFormatting sqref="U72">
    <cfRule type="expression" priority="24" dxfId="0">
      <formula>$Y72="FAUX"</formula>
    </cfRule>
  </conditionalFormatting>
  <conditionalFormatting sqref="U73">
    <cfRule type="expression" priority="23" dxfId="0">
      <formula>$Y73="FAUX"</formula>
    </cfRule>
  </conditionalFormatting>
  <conditionalFormatting sqref="U74">
    <cfRule type="expression" priority="22" dxfId="0">
      <formula>$Y74="FAUX"</formula>
    </cfRule>
  </conditionalFormatting>
  <conditionalFormatting sqref="U75">
    <cfRule type="expression" priority="21" dxfId="0">
      <formula>$Y75="FAUX"</formula>
    </cfRule>
  </conditionalFormatting>
  <conditionalFormatting sqref="U76">
    <cfRule type="expression" priority="20" dxfId="0">
      <formula>$Y76="FAUX"</formula>
    </cfRule>
  </conditionalFormatting>
  <conditionalFormatting sqref="U77">
    <cfRule type="expression" priority="19" dxfId="0">
      <formula>$Y77="FAUX"</formula>
    </cfRule>
  </conditionalFormatting>
  <conditionalFormatting sqref="U78">
    <cfRule type="expression" priority="18" dxfId="0">
      <formula>$Y78="FAUX"</formula>
    </cfRule>
  </conditionalFormatting>
  <conditionalFormatting sqref="U79">
    <cfRule type="expression" priority="17" dxfId="0">
      <formula>$Y79="FAUX"</formula>
    </cfRule>
  </conditionalFormatting>
  <conditionalFormatting sqref="U80">
    <cfRule type="expression" priority="16" dxfId="0">
      <formula>$Y80="FAUX"</formula>
    </cfRule>
  </conditionalFormatting>
  <conditionalFormatting sqref="U81">
    <cfRule type="expression" priority="15" dxfId="0">
      <formula>$Y81="FAUX"</formula>
    </cfRule>
  </conditionalFormatting>
  <conditionalFormatting sqref="U82">
    <cfRule type="expression" priority="14" dxfId="0">
      <formula>$Y82="FAUX"</formula>
    </cfRule>
  </conditionalFormatting>
  <conditionalFormatting sqref="U83">
    <cfRule type="expression" priority="13" dxfId="0">
      <formula>$Y83="FAUX"</formula>
    </cfRule>
  </conditionalFormatting>
  <conditionalFormatting sqref="U84">
    <cfRule type="expression" priority="12" dxfId="0">
      <formula>$Y84="FAUX"</formula>
    </cfRule>
  </conditionalFormatting>
  <conditionalFormatting sqref="U85">
    <cfRule type="expression" priority="11" dxfId="0">
      <formula>$Y85="FAUX"</formula>
    </cfRule>
  </conditionalFormatting>
  <conditionalFormatting sqref="U86">
    <cfRule type="expression" priority="10" dxfId="0">
      <formula>$Y86="FAUX"</formula>
    </cfRule>
  </conditionalFormatting>
  <conditionalFormatting sqref="U87">
    <cfRule type="expression" priority="9" dxfId="0">
      <formula>$Y87="FAUX"</formula>
    </cfRule>
  </conditionalFormatting>
  <conditionalFormatting sqref="U88">
    <cfRule type="expression" priority="8" dxfId="0">
      <formula>$Y88="FAUX"</formula>
    </cfRule>
  </conditionalFormatting>
  <conditionalFormatting sqref="U89">
    <cfRule type="expression" priority="7" dxfId="0">
      <formula>$Y89="FAUX"</formula>
    </cfRule>
  </conditionalFormatting>
  <conditionalFormatting sqref="U90">
    <cfRule type="expression" priority="6" dxfId="0">
      <formula>$Y90="FAUX"</formula>
    </cfRule>
  </conditionalFormatting>
  <conditionalFormatting sqref="U91">
    <cfRule type="expression" priority="5" dxfId="0">
      <formula>$Y91="FAUX"</formula>
    </cfRule>
  </conditionalFormatting>
  <conditionalFormatting sqref="U92">
    <cfRule type="expression" priority="4" dxfId="0">
      <formula>$Y92="FAUX"</formula>
    </cfRule>
  </conditionalFormatting>
  <conditionalFormatting sqref="U93">
    <cfRule type="expression" priority="3" dxfId="0">
      <formula>$Y93="FAUX"</formula>
    </cfRule>
  </conditionalFormatting>
  <conditionalFormatting sqref="U94">
    <cfRule type="expression" priority="2" dxfId="0">
      <formula>$Y94="FAUX"</formula>
    </cfRule>
  </conditionalFormatting>
  <dataValidations count="5">
    <dataValidation type="list" allowBlank="1" showDropDown="1" showInputMessage="1" showErrorMessage="1" errorTitle="Choix entre junior et sénior" error="Le caractère saisi ne peut être que 'J' ou 'S'" sqref="F5:F94">
      <formula1>"J,S,j,s"</formula1>
    </dataValidation>
    <dataValidation type="whole" allowBlank="1" showInputMessage="1" showErrorMessage="1" errorTitle="Nombre de tours" error="Valeur incorrecte" sqref="G5:G95 Q5:Q94 M5:M94 O5:O94 S5:S94">
      <formula1>0</formula1>
      <formula2>9999</formula2>
    </dataValidation>
    <dataValidation type="whole" allowBlank="1" showInputMessage="1" showErrorMessage="1" errorTitle="Classement final" error="Valeur incorrecte" sqref="U5:U94">
      <formula1>1</formula1>
      <formula2>99</formula2>
    </dataValidation>
    <dataValidation type="decimal" allowBlank="1" showInputMessage="1" showErrorMessage="1" errorTitle="Points T.F." error="Valeur incorrecte" sqref="V5:V94">
      <formula1>0</formula1>
      <formula2>99</formula2>
    </dataValidation>
    <dataValidation type="whole" allowBlank="1" showInputMessage="1" showErrorMessage="1" errorTitle="Numéro de licence" error="Valeur incorrecte" sqref="D5:D94">
      <formula1>1</formula1>
      <formula2>9999</formula2>
    </dataValidation>
  </dataValidations>
  <printOptions horizontalCentered="1" verticalCentered="1"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PageLayoutView="0" workbookViewId="0" topLeftCell="A1">
      <selection activeCell="A2" sqref="A2:V2"/>
    </sheetView>
  </sheetViews>
  <sheetFormatPr defaultColWidth="9.00390625" defaultRowHeight="12.75"/>
  <cols>
    <col min="1" max="1" width="4.140625" style="89" customWidth="1"/>
    <col min="2" max="2" width="12.7109375" style="89" customWidth="1"/>
    <col min="3" max="3" width="12.28125" style="89" customWidth="1"/>
    <col min="4" max="4" width="10.57421875" style="89" customWidth="1"/>
    <col min="5" max="5" width="8.00390625" style="89" customWidth="1"/>
    <col min="6" max="6" width="4.7109375" style="89" customWidth="1"/>
    <col min="7" max="7" width="6.28125" style="89" customWidth="1"/>
    <col min="8" max="8" width="9.00390625" style="89" bestFit="1" customWidth="1"/>
    <col min="9" max="9" width="6.28125" style="89" customWidth="1"/>
    <col min="10" max="10" width="9.00390625" style="89" bestFit="1" customWidth="1"/>
    <col min="11" max="11" width="5.8515625" style="89" bestFit="1" customWidth="1"/>
    <col min="12" max="12" width="9.00390625" style="89" customWidth="1"/>
    <col min="13" max="13" width="5.8515625" style="89" bestFit="1" customWidth="1"/>
    <col min="14" max="14" width="9.00390625" style="89" customWidth="1"/>
    <col min="15" max="15" width="5.8515625" style="89" bestFit="1" customWidth="1"/>
    <col min="16" max="16" width="9.00390625" style="89" customWidth="1"/>
    <col min="17" max="17" width="5.8515625" style="89" bestFit="1" customWidth="1"/>
    <col min="18" max="18" width="9.00390625" style="89" customWidth="1"/>
    <col min="19" max="19" width="6.7109375" style="89" customWidth="1"/>
    <col min="20" max="20" width="9.00390625" style="89" bestFit="1" customWidth="1"/>
    <col min="21" max="21" width="5.8515625" style="89" customWidth="1"/>
    <col min="22" max="22" width="7.57421875" style="89" customWidth="1"/>
    <col min="23" max="23" width="9.00390625" style="89" customWidth="1"/>
    <col min="24" max="25" width="11.421875" style="89" hidden="1" customWidth="1"/>
    <col min="26" max="26" width="11.421875" style="89" customWidth="1"/>
    <col min="27" max="16384" width="9.00390625" style="89" customWidth="1"/>
  </cols>
  <sheetData>
    <row r="1" spans="1:26" ht="32.25" thickBot="1">
      <c r="A1" s="133" t="s">
        <v>37</v>
      </c>
      <c r="B1" s="134"/>
      <c r="C1" s="134"/>
      <c r="D1" s="360" t="str">
        <f>'Fiche résultats'!D1:G1</f>
        <v>FSR.V  </v>
      </c>
      <c r="E1" s="361"/>
      <c r="F1" s="361"/>
      <c r="G1" s="362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60" t="str">
        <f>IF(Y4&lt;X35,"Page "&amp;Y35/X4,"")</f>
        <v>Page 1</v>
      </c>
      <c r="W1" s="97"/>
      <c r="X1" s="358" t="s">
        <v>70</v>
      </c>
      <c r="Y1" s="358"/>
      <c r="Z1" s="97"/>
    </row>
    <row r="2" spans="1:26" ht="19.5" thickBot="1">
      <c r="A2" s="355" t="str">
        <f>'Fiche résultats'!A2:V2</f>
        <v>CLASSEMENT  GENERAL  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7"/>
      <c r="W2" s="97"/>
      <c r="X2" s="159"/>
      <c r="Y2" s="158"/>
      <c r="Z2" s="97"/>
    </row>
    <row r="3" spans="1:26" ht="16.5" thickBot="1">
      <c r="A3" s="137"/>
      <c r="B3" s="138"/>
      <c r="C3" s="139"/>
      <c r="D3" s="138"/>
      <c r="E3" s="138"/>
      <c r="F3" s="140"/>
      <c r="G3" s="125" t="s">
        <v>38</v>
      </c>
      <c r="H3" s="126"/>
      <c r="I3" s="125" t="s">
        <v>39</v>
      </c>
      <c r="J3" s="127"/>
      <c r="K3" s="125" t="s">
        <v>105</v>
      </c>
      <c r="L3" s="127"/>
      <c r="M3" s="125" t="s">
        <v>40</v>
      </c>
      <c r="N3" s="127"/>
      <c r="O3" s="125" t="s">
        <v>41</v>
      </c>
      <c r="P3" s="127"/>
      <c r="Q3" s="125" t="s">
        <v>42</v>
      </c>
      <c r="R3" s="127"/>
      <c r="S3" s="125" t="s">
        <v>43</v>
      </c>
      <c r="T3" s="128"/>
      <c r="U3" s="129" t="s">
        <v>44</v>
      </c>
      <c r="V3" s="129" t="s">
        <v>45</v>
      </c>
      <c r="W3" s="97"/>
      <c r="X3" s="164" t="s">
        <v>72</v>
      </c>
      <c r="Y3" s="158" t="s">
        <v>73</v>
      </c>
      <c r="Z3" s="97"/>
    </row>
    <row r="4" spans="1:26" ht="16.5" thickBot="1">
      <c r="A4" s="130" t="s">
        <v>46</v>
      </c>
      <c r="B4" s="130" t="s">
        <v>47</v>
      </c>
      <c r="C4" s="131" t="s">
        <v>48</v>
      </c>
      <c r="D4" s="130" t="s">
        <v>49</v>
      </c>
      <c r="E4" s="130" t="s">
        <v>50</v>
      </c>
      <c r="F4" s="130" t="s">
        <v>65</v>
      </c>
      <c r="G4" s="132" t="s">
        <v>51</v>
      </c>
      <c r="H4" s="132" t="s">
        <v>52</v>
      </c>
      <c r="I4" s="132" t="s">
        <v>51</v>
      </c>
      <c r="J4" s="132" t="s">
        <v>52</v>
      </c>
      <c r="K4" s="132" t="s">
        <v>51</v>
      </c>
      <c r="L4" s="132" t="s">
        <v>52</v>
      </c>
      <c r="M4" s="132" t="s">
        <v>51</v>
      </c>
      <c r="N4" s="132" t="s">
        <v>52</v>
      </c>
      <c r="O4" s="132" t="s">
        <v>51</v>
      </c>
      <c r="P4" s="132" t="s">
        <v>52</v>
      </c>
      <c r="Q4" s="132" t="s">
        <v>51</v>
      </c>
      <c r="R4" s="132" t="s">
        <v>52</v>
      </c>
      <c r="S4" s="132" t="s">
        <v>51</v>
      </c>
      <c r="T4" s="132" t="s">
        <v>52</v>
      </c>
      <c r="U4" s="132" t="s">
        <v>53</v>
      </c>
      <c r="V4" s="129" t="s">
        <v>54</v>
      </c>
      <c r="W4" s="97"/>
      <c r="X4" s="164">
        <f>ROWS(Y5:Y34)</f>
        <v>30</v>
      </c>
      <c r="Y4" s="157">
        <v>0</v>
      </c>
      <c r="Z4" s="97"/>
    </row>
    <row r="5" spans="1:28" ht="21" customHeight="1" thickBot="1">
      <c r="A5" s="145">
        <f>IF(AND($X$35&gt;1,$Y5&lt;$X$35,INDEX('Fiche résultats'!A$5:A$94,$X5,1)&lt;&gt;""),INDEX('Fiche résultats'!A$5:A$94,$X5,1),"")</f>
      </c>
      <c r="B5" s="146">
        <f>IF(AND($X$35&gt;1,$Y5&lt;$X$35,INDEX('Fiche résultats'!B$5:B$94,$X5,1)&lt;&gt;""),INDEX('Fiche résultats'!B$5:B$94,$X5,1),"")</f>
      </c>
      <c r="C5" s="146">
        <f>IF(AND($X$35&gt;1,$Y5&lt;$X$35,INDEX('Fiche résultats'!C$5:C$94,$X5,1)&lt;&gt;""),INDEX('Fiche résultats'!C$5:C$94,$X5,1),"")</f>
      </c>
      <c r="D5" s="153">
        <f>IF(AND($X$35&gt;1,$Y5&lt;$X$35,INDEX('Fiche résultats'!D$5:D$94,$X5,1)&lt;&gt;""),INDEX('Fiche résultats'!D$5:D$94,$X5,1),"")</f>
      </c>
      <c r="E5" s="152">
        <f>IF(AND($X$35&gt;1,$Y5&lt;$X$35,INDEX('Fiche résultats'!E$5:E$94,$X5,1)&lt;&gt;""),INDEX('Fiche résultats'!E$5:E$94,$X5,1),"")</f>
      </c>
      <c r="F5" s="152">
        <f>IF(AND($X$35&gt;1,$Y5&lt;$X$35,INDEX('Fiche résultats'!F$5:F$94,$X5,1)&lt;&gt;""),INDEX('Fiche résultats'!F$5:F$94,$X5,1),"")</f>
      </c>
      <c r="G5" s="145">
        <f>IF(AND($X$35&gt;1,$Y5&lt;$X$35,INDEX('Fiche résultats'!G$5:G$94,$X5,1)&lt;&gt;""),INDEX('Fiche résultats'!G$5:G$94,$X5,1),"")</f>
      </c>
      <c r="H5" s="147">
        <f>IF(AND($X$35&gt;1,$Y5&lt;$X$35,INDEX('Fiche résultats'!H$5:H$94,$X5,1)&lt;&gt;""),INDEX('Fiche résultats'!H$5:H$94,$X5,1),"")</f>
      </c>
      <c r="I5" s="145">
        <f>IF(AND($X$35&gt;1,$Y5&lt;$X$35,INDEX('Fiche résultats'!I$5:I$94,$X5,1)&lt;&gt;""),INDEX('Fiche résultats'!I$5:I$94,$X5,1),"")</f>
      </c>
      <c r="J5" s="147">
        <f>IF(AND($X$35&gt;1,$Y5&lt;$X$35,INDEX('Fiche résultats'!J$5:J$94,$X5,1)&lt;&gt;""),INDEX('Fiche résultats'!J$5:J$94,$X5,1),"")</f>
      </c>
      <c r="K5" s="145">
        <f>IF(AND($X$35&gt;1,$Y5&lt;$X$35,INDEX('Fiche résultats'!K$5:K$94,$X5,1)&lt;&gt;""),INDEX('Fiche résultats'!K$5:K$94,$X5,1),"")</f>
      </c>
      <c r="L5" s="147">
        <f>IF(AND($X$35&gt;1,$Y5&lt;$X$35,INDEX('Fiche résultats'!L$5:L$94,$X5,1)&lt;&gt;""),INDEX('Fiche résultats'!L$5:L$94,$X5,1),"")</f>
      </c>
      <c r="M5" s="145">
        <f>IF(AND($X$35&gt;1,$Y5&lt;$X$35,INDEX('Fiche résultats'!M$5:M$94,$X5,1)&lt;&gt;""),INDEX('Fiche résultats'!M$5:M$94,$X5,1),"")</f>
      </c>
      <c r="N5" s="147">
        <f>IF(AND($X$35&gt;1,$Y5&lt;$X$35,INDEX('Fiche résultats'!N$5:N$94,$X5,1)&lt;&gt;""),INDEX('Fiche résultats'!N$5:N$94,$X5,1),"")</f>
      </c>
      <c r="O5" s="145">
        <f>IF(AND($X$35&gt;1,$Y5&lt;$X$35,INDEX('Fiche résultats'!O$5:O$94,$X5,1)&lt;&gt;""),INDEX('Fiche résultats'!O$5:O$94,$X5,1),"")</f>
      </c>
      <c r="P5" s="147">
        <f>IF(AND($X$35&gt;1,$Y5&lt;$X$35,INDEX('Fiche résultats'!P$5:P$94,$X5,1)&lt;&gt;""),INDEX('Fiche résultats'!P$5:P$94,$X5,1),"")</f>
      </c>
      <c r="Q5" s="145">
        <f>IF(AND($X$35&gt;1,$Y5&lt;$X$35,INDEX('Fiche résultats'!Q$5:Q$94,$X5,1)&lt;&gt;""),INDEX('Fiche résultats'!Q$5:Q$94,$X5,1),"")</f>
      </c>
      <c r="R5" s="147">
        <f>IF(AND($X$35&gt;1,$Y5&lt;$X$35,INDEX('Fiche résultats'!R$5:R$94,$X5,1)&lt;&gt;""),INDEX('Fiche résultats'!R$5:R$94,$X5,1),"")</f>
      </c>
      <c r="S5" s="148">
        <f>IF(AND($X$35&gt;1,$Y5&lt;$X$35,INDEX('Fiche résultats'!S$5:S$94,$X5,1)&lt;&gt;""),INDEX('Fiche résultats'!S$5:S$94,$X5,1),"")</f>
      </c>
      <c r="T5" s="147">
        <f>IF(AND($X$35&gt;1,$Y5&lt;$X$35,INDEX('Fiche résultats'!T$5:T$94,$X5,1)&lt;&gt;""),INDEX('Fiche résultats'!T$5:T$94,$X5,1),"")</f>
      </c>
      <c r="U5" s="149">
        <f>IF(AND($X$35&gt;1,$Y5&lt;$X$35,INDEX('Fiche résultats'!U$5:U$94,$X5,1)&lt;&gt;""),INDEX('Fiche résultats'!U$5:U$94,$X5,1),"")</f>
      </c>
      <c r="V5" s="150">
        <f>IF(AND($X$35&gt;1,$Y5&lt;$X$35,INDEX('Fiche résultats'!V$5:V$94,$X5,1)&lt;&gt;""),INDEX('Fiche résultats'!V$5:V$94,$X5,1),"")</f>
      </c>
      <c r="W5" s="97"/>
      <c r="X5" s="163">
        <f>MATCH(Y5,'Fiche résultats'!X$5:X$95,0)</f>
        <v>1</v>
      </c>
      <c r="Y5" s="142">
        <f>IF(Y4+1&lt;'Fiche résultats'!X$95,Y4+1,'Fiche résultats'!X$95)</f>
        <v>1</v>
      </c>
      <c r="Z5" s="156"/>
      <c r="AA5" s="161"/>
      <c r="AB5" s="161"/>
    </row>
    <row r="6" spans="1:28" ht="21" customHeight="1" thickBot="1">
      <c r="A6" s="145">
        <f>IF(AND($X$35&gt;1,$Y6&lt;$X$35,INDEX('Fiche résultats'!A$5:A$94,$X6,1)&lt;&gt;""),INDEX('Fiche résultats'!A$5:A$94,$X6,1),"")</f>
      </c>
      <c r="B6" s="146">
        <f>IF(AND($X$35&gt;1,$Y6&lt;$X$35,INDEX('Fiche résultats'!B$5:B$94,$X6,1)&lt;&gt;""),INDEX('Fiche résultats'!B$5:B$94,$X6,1),"")</f>
      </c>
      <c r="C6" s="146">
        <f>IF(AND($X$35&gt;1,$Y6&lt;$X$35,INDEX('Fiche résultats'!C$5:C$94,$X6,1)&lt;&gt;""),INDEX('Fiche résultats'!C$5:C$94,$X6,1),"")</f>
      </c>
      <c r="D6" s="153">
        <f>IF(AND($X$35&gt;1,$Y6&lt;$X$35,INDEX('Fiche résultats'!D$5:D$94,$X6,1)&lt;&gt;""),INDEX('Fiche résultats'!D$5:D$94,$X6,1),"")</f>
      </c>
      <c r="E6" s="152">
        <f>IF(AND($X$35&gt;1,$Y6&lt;$X$35,INDEX('Fiche résultats'!E$5:E$94,$X6,1)&lt;&gt;""),INDEX('Fiche résultats'!E$5:E$94,$X6,1),"")</f>
      </c>
      <c r="F6" s="152">
        <f>IF(AND($X$35&gt;1,$Y6&lt;$X$35,INDEX('Fiche résultats'!F$5:F$94,$X6,1)&lt;&gt;""),INDEX('Fiche résultats'!F$5:F$94,$X6,1),"")</f>
      </c>
      <c r="G6" s="145">
        <f>IF(AND($X$35&gt;1,$Y6&lt;$X$35,INDEX('Fiche résultats'!G$5:G$94,$X6,1)&lt;&gt;""),INDEX('Fiche résultats'!G$5:G$94,$X6,1),"")</f>
      </c>
      <c r="H6" s="147">
        <f>IF(AND($X$35&gt;1,$Y6&lt;$X$35,INDEX('Fiche résultats'!H$5:H$94,$X6,1)&lt;&gt;""),INDEX('Fiche résultats'!H$5:H$94,$X6,1),"")</f>
      </c>
      <c r="I6" s="145">
        <f>IF(AND($X$35&gt;1,$Y6&lt;$X$35,INDEX('Fiche résultats'!I$5:I$94,$X6,1)&lt;&gt;""),INDEX('Fiche résultats'!I$5:I$94,$X6,1),"")</f>
      </c>
      <c r="J6" s="147">
        <f>IF(AND($X$35&gt;1,$Y6&lt;$X$35,INDEX('Fiche résultats'!J$5:J$94,$X6,1)&lt;&gt;""),INDEX('Fiche résultats'!J$5:J$94,$X6,1),"")</f>
      </c>
      <c r="K6" s="145">
        <f>IF(AND($X$35&gt;1,$Y6&lt;$X$35,INDEX('Fiche résultats'!K$5:K$94,$X6,1)&lt;&gt;""),INDEX('Fiche résultats'!K$5:K$94,$X6,1),"")</f>
      </c>
      <c r="L6" s="147">
        <f>IF(AND($X$35&gt;1,$Y6&lt;$X$35,INDEX('Fiche résultats'!L$5:L$94,$X6,1)&lt;&gt;""),INDEX('Fiche résultats'!L$5:L$94,$X6,1),"")</f>
      </c>
      <c r="M6" s="145">
        <f>IF(AND($X$35&gt;1,$Y6&lt;$X$35,INDEX('Fiche résultats'!M$5:M$94,$X6,1)&lt;&gt;""),INDEX('Fiche résultats'!M$5:M$94,$X6,1),"")</f>
      </c>
      <c r="N6" s="147">
        <f>IF(AND($X$35&gt;1,$Y6&lt;$X$35,INDEX('Fiche résultats'!N$5:N$94,$X6,1)&lt;&gt;""),INDEX('Fiche résultats'!N$5:N$94,$X6,1),"")</f>
      </c>
      <c r="O6" s="145">
        <f>IF(AND($X$35&gt;1,$Y6&lt;$X$35,INDEX('Fiche résultats'!O$5:O$94,$X6,1)&lt;&gt;""),INDEX('Fiche résultats'!O$5:O$94,$X6,1),"")</f>
      </c>
      <c r="P6" s="147">
        <f>IF(AND($X$35&gt;1,$Y6&lt;$X$35,INDEX('Fiche résultats'!P$5:P$94,$X6,1)&lt;&gt;""),INDEX('Fiche résultats'!P$5:P$94,$X6,1),"")</f>
      </c>
      <c r="Q6" s="145">
        <f>IF(AND($X$35&gt;1,$Y6&lt;$X$35,INDEX('Fiche résultats'!Q$5:Q$94,$X6,1)&lt;&gt;""),INDEX('Fiche résultats'!Q$5:Q$94,$X6,1),"")</f>
      </c>
      <c r="R6" s="147">
        <f>IF(AND($X$35&gt;1,$Y6&lt;$X$35,INDEX('Fiche résultats'!R$5:R$94,$X6,1)&lt;&gt;""),INDEX('Fiche résultats'!R$5:R$94,$X6,1),"")</f>
      </c>
      <c r="S6" s="148">
        <f>IF(AND($X$35&gt;1,$Y6&lt;$X$35,INDEX('Fiche résultats'!S$5:S$94,$X6,1)&lt;&gt;""),INDEX('Fiche résultats'!S$5:S$94,$X6,1),"")</f>
      </c>
      <c r="T6" s="147">
        <f>IF(AND($X$35&gt;1,$Y6&lt;$X$35,INDEX('Fiche résultats'!T$5:T$94,$X6,1)&lt;&gt;""),INDEX('Fiche résultats'!T$5:T$94,$X6,1),"")</f>
      </c>
      <c r="U6" s="149">
        <f>IF(AND($X$35&gt;1,$Y6&lt;$X$35,INDEX('Fiche résultats'!U$5:U$94,$X6,1)&lt;&gt;""),INDEX('Fiche résultats'!U$5:U$94,$X6,1),"")</f>
      </c>
      <c r="V6" s="150">
        <f>IF(AND($X$35&gt;1,$Y6&lt;$X$35,INDEX('Fiche résultats'!V$5:V$94,$X6,1)&lt;&gt;""),INDEX('Fiche résultats'!V$5:V$94,$X6,1),"")</f>
      </c>
      <c r="W6" s="102"/>
      <c r="X6" s="162">
        <f>MATCH(Y6,'Fiche résultats'!X$5:X$95,0)</f>
        <v>1</v>
      </c>
      <c r="Y6" s="143">
        <f>IF(Y5+1&lt;'Fiche résultats'!X$95,Y5+1,'Fiche résultats'!X$95)</f>
        <v>1</v>
      </c>
      <c r="Z6" s="97"/>
      <c r="AB6" s="161"/>
    </row>
    <row r="7" spans="1:28" ht="21" customHeight="1" thickBot="1">
      <c r="A7" s="145">
        <f>IF(AND($X$35&gt;1,$Y7&lt;$X$35,INDEX('Fiche résultats'!A$5:A$94,$X7,1)&lt;&gt;""),INDEX('Fiche résultats'!A$5:A$94,$X7,1),"")</f>
      </c>
      <c r="B7" s="146">
        <f>IF(AND($X$35&gt;1,$Y7&lt;$X$35,INDEX('Fiche résultats'!B$5:B$94,$X7,1)&lt;&gt;""),INDEX('Fiche résultats'!B$5:B$94,$X7,1),"")</f>
      </c>
      <c r="C7" s="146">
        <f>IF(AND($X$35&gt;1,$Y7&lt;$X$35,INDEX('Fiche résultats'!C$5:C$94,$X7,1)&lt;&gt;""),INDEX('Fiche résultats'!C$5:C$94,$X7,1),"")</f>
      </c>
      <c r="D7" s="153">
        <f>IF(AND($X$35&gt;1,$Y7&lt;$X$35,INDEX('Fiche résultats'!D$5:D$94,$X7,1)&lt;&gt;""),INDEX('Fiche résultats'!D$5:D$94,$X7,1),"")</f>
      </c>
      <c r="E7" s="152">
        <f>IF(AND($X$35&gt;1,$Y7&lt;$X$35,INDEX('Fiche résultats'!E$5:E$94,$X7,1)&lt;&gt;""),INDEX('Fiche résultats'!E$5:E$94,$X7,1),"")</f>
      </c>
      <c r="F7" s="152">
        <f>IF(AND($X$35&gt;1,$Y7&lt;$X$35,INDEX('Fiche résultats'!F$5:F$94,$X7,1)&lt;&gt;""),INDEX('Fiche résultats'!F$5:F$94,$X7,1),"")</f>
      </c>
      <c r="G7" s="145">
        <f>IF(AND($X$35&gt;1,$Y7&lt;$X$35,INDEX('Fiche résultats'!G$5:G$94,$X7,1)&lt;&gt;""),INDEX('Fiche résultats'!G$5:G$94,$X7,1),"")</f>
      </c>
      <c r="H7" s="147">
        <f>IF(AND($X$35&gt;1,$Y7&lt;$X$35,INDEX('Fiche résultats'!H$5:H$94,$X7,1)&lt;&gt;""),INDEX('Fiche résultats'!H$5:H$94,$X7,1),"")</f>
      </c>
      <c r="I7" s="145">
        <f>IF(AND($X$35&gt;1,$Y7&lt;$X$35,INDEX('Fiche résultats'!I$5:I$94,$X7,1)&lt;&gt;""),INDEX('Fiche résultats'!I$5:I$94,$X7,1),"")</f>
      </c>
      <c r="J7" s="147">
        <f>IF(AND($X$35&gt;1,$Y7&lt;$X$35,INDEX('Fiche résultats'!J$5:J$94,$X7,1)&lt;&gt;""),INDEX('Fiche résultats'!J$5:J$94,$X7,1),"")</f>
      </c>
      <c r="K7" s="145">
        <f>IF(AND($X$35&gt;1,$Y7&lt;$X$35,INDEX('Fiche résultats'!K$5:K$94,$X7,1)&lt;&gt;""),INDEX('Fiche résultats'!K$5:K$94,$X7,1),"")</f>
      </c>
      <c r="L7" s="147">
        <f>IF(AND($X$35&gt;1,$Y7&lt;$X$35,INDEX('Fiche résultats'!L$5:L$94,$X7,1)&lt;&gt;""),INDEX('Fiche résultats'!L$5:L$94,$X7,1),"")</f>
      </c>
      <c r="M7" s="145">
        <f>IF(AND($X$35&gt;1,$Y7&lt;$X$35,INDEX('Fiche résultats'!M$5:M$94,$X7,1)&lt;&gt;""),INDEX('Fiche résultats'!M$5:M$94,$X7,1),"")</f>
      </c>
      <c r="N7" s="147">
        <f>IF(AND($X$35&gt;1,$Y7&lt;$X$35,INDEX('Fiche résultats'!N$5:N$94,$X7,1)&lt;&gt;""),INDEX('Fiche résultats'!N$5:N$94,$X7,1),"")</f>
      </c>
      <c r="O7" s="145">
        <f>IF(AND($X$35&gt;1,$Y7&lt;$X$35,INDEX('Fiche résultats'!O$5:O$94,$X7,1)&lt;&gt;""),INDEX('Fiche résultats'!O$5:O$94,$X7,1),"")</f>
      </c>
      <c r="P7" s="147">
        <f>IF(AND($X$35&gt;1,$Y7&lt;$X$35,INDEX('Fiche résultats'!P$5:P$94,$X7,1)&lt;&gt;""),INDEX('Fiche résultats'!P$5:P$94,$X7,1),"")</f>
      </c>
      <c r="Q7" s="145">
        <f>IF(AND($X$35&gt;1,$Y7&lt;$X$35,INDEX('Fiche résultats'!Q$5:Q$94,$X7,1)&lt;&gt;""),INDEX('Fiche résultats'!Q$5:Q$94,$X7,1),"")</f>
      </c>
      <c r="R7" s="147">
        <f>IF(AND($X$35&gt;1,$Y7&lt;$X$35,INDEX('Fiche résultats'!R$5:R$94,$X7,1)&lt;&gt;""),INDEX('Fiche résultats'!R$5:R$94,$X7,1),"")</f>
      </c>
      <c r="S7" s="148">
        <f>IF(AND($X$35&gt;1,$Y7&lt;$X$35,INDEX('Fiche résultats'!S$5:S$94,$X7,1)&lt;&gt;""),INDEX('Fiche résultats'!S$5:S$94,$X7,1),"")</f>
      </c>
      <c r="T7" s="147">
        <f>IF(AND($X$35&gt;1,$Y7&lt;$X$35,INDEX('Fiche résultats'!T$5:T$94,$X7,1)&lt;&gt;""),INDEX('Fiche résultats'!T$5:T$94,$X7,1),"")</f>
      </c>
      <c r="U7" s="149">
        <f>IF(AND($X$35&gt;1,$Y7&lt;$X$35,INDEX('Fiche résultats'!U$5:U$94,$X7,1)&lt;&gt;""),INDEX('Fiche résultats'!U$5:U$94,$X7,1),"")</f>
      </c>
      <c r="V7" s="150">
        <f>IF(AND($X$35&gt;1,$Y7&lt;$X$35,INDEX('Fiche résultats'!V$5:V$94,$X7,1)&lt;&gt;""),INDEX('Fiche résultats'!V$5:V$94,$X7,1),"")</f>
      </c>
      <c r="W7" s="97"/>
      <c r="X7" s="162">
        <f>MATCH(Y7,'Fiche résultats'!X$5:X$95,0)</f>
        <v>1</v>
      </c>
      <c r="Y7" s="143">
        <f>IF(Y6+1&lt;'Fiche résultats'!X$95,Y6+1,'Fiche résultats'!X$95)</f>
        <v>1</v>
      </c>
      <c r="Z7" s="97"/>
      <c r="AB7" s="161"/>
    </row>
    <row r="8" spans="1:28" ht="21" customHeight="1" thickBot="1">
      <c r="A8" s="145">
        <f>IF(AND($X$35&gt;1,$Y8&lt;$X$35,INDEX('Fiche résultats'!A$5:A$94,$X8,1)&lt;&gt;""),INDEX('Fiche résultats'!A$5:A$94,$X8,1),"")</f>
      </c>
      <c r="B8" s="146">
        <f>IF(AND($X$35&gt;1,$Y8&lt;$X$35,INDEX('Fiche résultats'!B$5:B$94,$X8,1)&lt;&gt;""),INDEX('Fiche résultats'!B$5:B$94,$X8,1),"")</f>
      </c>
      <c r="C8" s="146">
        <f>IF(AND($X$35&gt;1,$Y8&lt;$X$35,INDEX('Fiche résultats'!C$5:C$94,$X8,1)&lt;&gt;""),INDEX('Fiche résultats'!C$5:C$94,$X8,1),"")</f>
      </c>
      <c r="D8" s="153">
        <f>IF(AND($X$35&gt;1,$Y8&lt;$X$35,INDEX('Fiche résultats'!D$5:D$94,$X8,1)&lt;&gt;""),INDEX('Fiche résultats'!D$5:D$94,$X8,1),"")</f>
      </c>
      <c r="E8" s="152">
        <f>IF(AND($X$35&gt;1,$Y8&lt;$X$35,INDEX('Fiche résultats'!E$5:E$94,$X8,1)&lt;&gt;""),INDEX('Fiche résultats'!E$5:E$94,$X8,1),"")</f>
      </c>
      <c r="F8" s="152">
        <f>IF(AND($X$35&gt;1,$Y8&lt;$X$35,INDEX('Fiche résultats'!F$5:F$94,$X8,1)&lt;&gt;""),INDEX('Fiche résultats'!F$5:F$94,$X8,1),"")</f>
      </c>
      <c r="G8" s="145">
        <f>IF(AND($X$35&gt;1,$Y8&lt;$X$35,INDEX('Fiche résultats'!G$5:G$94,$X8,1)&lt;&gt;""),INDEX('Fiche résultats'!G$5:G$94,$X8,1),"")</f>
      </c>
      <c r="H8" s="147">
        <f>IF(AND($X$35&gt;1,$Y8&lt;$X$35,INDEX('Fiche résultats'!H$5:H$94,$X8,1)&lt;&gt;""),INDEX('Fiche résultats'!H$5:H$94,$X8,1),"")</f>
      </c>
      <c r="I8" s="145">
        <f>IF(AND($X$35&gt;1,$Y8&lt;$X$35,INDEX('Fiche résultats'!I$5:I$94,$X8,1)&lt;&gt;""),INDEX('Fiche résultats'!I$5:I$94,$X8,1),"")</f>
      </c>
      <c r="J8" s="147">
        <f>IF(AND($X$35&gt;1,$Y8&lt;$X$35,INDEX('Fiche résultats'!J$5:J$94,$X8,1)&lt;&gt;""),INDEX('Fiche résultats'!J$5:J$94,$X8,1),"")</f>
      </c>
      <c r="K8" s="145">
        <f>IF(AND($X$35&gt;1,$Y8&lt;$X$35,INDEX('Fiche résultats'!K$5:K$94,$X8,1)&lt;&gt;""),INDEX('Fiche résultats'!K$5:K$94,$X8,1),"")</f>
      </c>
      <c r="L8" s="147">
        <f>IF(AND($X$35&gt;1,$Y8&lt;$X$35,INDEX('Fiche résultats'!L$5:L$94,$X8,1)&lt;&gt;""),INDEX('Fiche résultats'!L$5:L$94,$X8,1),"")</f>
      </c>
      <c r="M8" s="145">
        <f>IF(AND($X$35&gt;1,$Y8&lt;$X$35,INDEX('Fiche résultats'!M$5:M$94,$X8,1)&lt;&gt;""),INDEX('Fiche résultats'!M$5:M$94,$X8,1),"")</f>
      </c>
      <c r="N8" s="147">
        <f>IF(AND($X$35&gt;1,$Y8&lt;$X$35,INDEX('Fiche résultats'!N$5:N$94,$X8,1)&lt;&gt;""),INDEX('Fiche résultats'!N$5:N$94,$X8,1),"")</f>
      </c>
      <c r="O8" s="145">
        <f>IF(AND($X$35&gt;1,$Y8&lt;$X$35,INDEX('Fiche résultats'!O$5:O$94,$X8,1)&lt;&gt;""),INDEX('Fiche résultats'!O$5:O$94,$X8,1),"")</f>
      </c>
      <c r="P8" s="147">
        <f>IF(AND($X$35&gt;1,$Y8&lt;$X$35,INDEX('Fiche résultats'!P$5:P$94,$X8,1)&lt;&gt;""),INDEX('Fiche résultats'!P$5:P$94,$X8,1),"")</f>
      </c>
      <c r="Q8" s="145">
        <f>IF(AND($X$35&gt;1,$Y8&lt;$X$35,INDEX('Fiche résultats'!Q$5:Q$94,$X8,1)&lt;&gt;""),INDEX('Fiche résultats'!Q$5:Q$94,$X8,1),"")</f>
      </c>
      <c r="R8" s="147">
        <f>IF(AND($X$35&gt;1,$Y8&lt;$X$35,INDEX('Fiche résultats'!R$5:R$94,$X8,1)&lt;&gt;""),INDEX('Fiche résultats'!R$5:R$94,$X8,1),"")</f>
      </c>
      <c r="S8" s="148">
        <f>IF(AND($X$35&gt;1,$Y8&lt;$X$35,INDEX('Fiche résultats'!S$5:S$94,$X8,1)&lt;&gt;""),INDEX('Fiche résultats'!S$5:S$94,$X8,1),"")</f>
      </c>
      <c r="T8" s="147">
        <f>IF(AND($X$35&gt;1,$Y8&lt;$X$35,INDEX('Fiche résultats'!T$5:T$94,$X8,1)&lt;&gt;""),INDEX('Fiche résultats'!T$5:T$94,$X8,1),"")</f>
      </c>
      <c r="U8" s="149">
        <f>IF(AND($X$35&gt;1,$Y8&lt;$X$35,INDEX('Fiche résultats'!U$5:U$94,$X8,1)&lt;&gt;""),INDEX('Fiche résultats'!U$5:U$94,$X8,1),"")</f>
      </c>
      <c r="V8" s="150">
        <f>IF(AND($X$35&gt;1,$Y8&lt;$X$35,INDEX('Fiche résultats'!V$5:V$94,$X8,1)&lt;&gt;""),INDEX('Fiche résultats'!V$5:V$94,$X8,1),"")</f>
      </c>
      <c r="W8" s="97"/>
      <c r="X8" s="162">
        <f>MATCH(Y8,'Fiche résultats'!X$5:X$95,0)</f>
        <v>1</v>
      </c>
      <c r="Y8" s="143">
        <f>IF(Y7+1&lt;'Fiche résultats'!X$95,Y7+1,'Fiche résultats'!X$95)</f>
        <v>1</v>
      </c>
      <c r="Z8" s="97"/>
      <c r="AB8" s="161"/>
    </row>
    <row r="9" spans="1:28" ht="21" customHeight="1" thickBot="1">
      <c r="A9" s="145">
        <f>IF(AND($X$35&gt;1,$Y9&lt;$X$35,INDEX('Fiche résultats'!A$5:A$94,$X9,1)&lt;&gt;""),INDEX('Fiche résultats'!A$5:A$94,$X9,1),"")</f>
      </c>
      <c r="B9" s="146">
        <f>IF(AND($X$35&gt;1,$Y9&lt;$X$35,INDEX('Fiche résultats'!B$5:B$94,$X9,1)&lt;&gt;""),INDEX('Fiche résultats'!B$5:B$94,$X9,1),"")</f>
      </c>
      <c r="C9" s="146">
        <f>IF(AND($X$35&gt;1,$Y9&lt;$X$35,INDEX('Fiche résultats'!C$5:C$94,$X9,1)&lt;&gt;""),INDEX('Fiche résultats'!C$5:C$94,$X9,1),"")</f>
      </c>
      <c r="D9" s="153">
        <f>IF(AND($X$35&gt;1,$Y9&lt;$X$35,INDEX('Fiche résultats'!D$5:D$94,$X9,1)&lt;&gt;""),INDEX('Fiche résultats'!D$5:D$94,$X9,1),"")</f>
      </c>
      <c r="E9" s="152">
        <f>IF(AND($X$35&gt;1,$Y9&lt;$X$35,INDEX('Fiche résultats'!E$5:E$94,$X9,1)&lt;&gt;""),INDEX('Fiche résultats'!E$5:E$94,$X9,1),"")</f>
      </c>
      <c r="F9" s="152">
        <f>IF(AND($X$35&gt;1,$Y9&lt;$X$35,INDEX('Fiche résultats'!F$5:F$94,$X9,1)&lt;&gt;""),INDEX('Fiche résultats'!F$5:F$94,$X9,1),"")</f>
      </c>
      <c r="G9" s="145">
        <f>IF(AND($X$35&gt;1,$Y9&lt;$X$35,INDEX('Fiche résultats'!G$5:G$94,$X9,1)&lt;&gt;""),INDEX('Fiche résultats'!G$5:G$94,$X9,1),"")</f>
      </c>
      <c r="H9" s="147">
        <f>IF(AND($X$35&gt;1,$Y9&lt;$X$35,INDEX('Fiche résultats'!H$5:H$94,$X9,1)&lt;&gt;""),INDEX('Fiche résultats'!H$5:H$94,$X9,1),"")</f>
      </c>
      <c r="I9" s="145">
        <f>IF(AND($X$35&gt;1,$Y9&lt;$X$35,INDEX('Fiche résultats'!I$5:I$94,$X9,1)&lt;&gt;""),INDEX('Fiche résultats'!I$5:I$94,$X9,1),"")</f>
      </c>
      <c r="J9" s="147">
        <f>IF(AND($X$35&gt;1,$Y9&lt;$X$35,INDEX('Fiche résultats'!J$5:J$94,$X9,1)&lt;&gt;""),INDEX('Fiche résultats'!J$5:J$94,$X9,1),"")</f>
      </c>
      <c r="K9" s="145">
        <f>IF(AND($X$35&gt;1,$Y9&lt;$X$35,INDEX('Fiche résultats'!K$5:K$94,$X9,1)&lt;&gt;""),INDEX('Fiche résultats'!K$5:K$94,$X9,1),"")</f>
      </c>
      <c r="L9" s="147">
        <f>IF(AND($X$35&gt;1,$Y9&lt;$X$35,INDEX('Fiche résultats'!L$5:L$94,$X9,1)&lt;&gt;""),INDEX('Fiche résultats'!L$5:L$94,$X9,1),"")</f>
      </c>
      <c r="M9" s="145">
        <f>IF(AND($X$35&gt;1,$Y9&lt;$X$35,INDEX('Fiche résultats'!M$5:M$94,$X9,1)&lt;&gt;""),INDEX('Fiche résultats'!M$5:M$94,$X9,1),"")</f>
      </c>
      <c r="N9" s="147">
        <f>IF(AND($X$35&gt;1,$Y9&lt;$X$35,INDEX('Fiche résultats'!N$5:N$94,$X9,1)&lt;&gt;""),INDEX('Fiche résultats'!N$5:N$94,$X9,1),"")</f>
      </c>
      <c r="O9" s="145">
        <f>IF(AND($X$35&gt;1,$Y9&lt;$X$35,INDEX('Fiche résultats'!O$5:O$94,$X9,1)&lt;&gt;""),INDEX('Fiche résultats'!O$5:O$94,$X9,1),"")</f>
      </c>
      <c r="P9" s="147">
        <f>IF(AND($X$35&gt;1,$Y9&lt;$X$35,INDEX('Fiche résultats'!P$5:P$94,$X9,1)&lt;&gt;""),INDEX('Fiche résultats'!P$5:P$94,$X9,1),"")</f>
      </c>
      <c r="Q9" s="145">
        <f>IF(AND($X$35&gt;1,$Y9&lt;$X$35,INDEX('Fiche résultats'!Q$5:Q$94,$X9,1)&lt;&gt;""),INDEX('Fiche résultats'!Q$5:Q$94,$X9,1),"")</f>
      </c>
      <c r="R9" s="147">
        <f>IF(AND($X$35&gt;1,$Y9&lt;$X$35,INDEX('Fiche résultats'!R$5:R$94,$X9,1)&lt;&gt;""),INDEX('Fiche résultats'!R$5:R$94,$X9,1),"")</f>
      </c>
      <c r="S9" s="148">
        <f>IF(AND($X$35&gt;1,$Y9&lt;$X$35,INDEX('Fiche résultats'!S$5:S$94,$X9,1)&lt;&gt;""),INDEX('Fiche résultats'!S$5:S$94,$X9,1),"")</f>
      </c>
      <c r="T9" s="147">
        <f>IF(AND($X$35&gt;1,$Y9&lt;$X$35,INDEX('Fiche résultats'!T$5:T$94,$X9,1)&lt;&gt;""),INDEX('Fiche résultats'!T$5:T$94,$X9,1),"")</f>
      </c>
      <c r="U9" s="149">
        <f>IF(AND($X$35&gt;1,$Y9&lt;$X$35,INDEX('Fiche résultats'!U$5:U$94,$X9,1)&lt;&gt;""),INDEX('Fiche résultats'!U$5:U$94,$X9,1),"")</f>
      </c>
      <c r="V9" s="150">
        <f>IF(AND($X$35&gt;1,$Y9&lt;$X$35,INDEX('Fiche résultats'!V$5:V$94,$X9,1)&lt;&gt;""),INDEX('Fiche résultats'!V$5:V$94,$X9,1),"")</f>
      </c>
      <c r="W9" s="97"/>
      <c r="X9" s="162">
        <f>MATCH(Y9,'Fiche résultats'!X$5:X$95,0)</f>
        <v>1</v>
      </c>
      <c r="Y9" s="143">
        <f>IF(Y8+1&lt;'Fiche résultats'!X$95,Y8+1,'Fiche résultats'!X$95)</f>
        <v>1</v>
      </c>
      <c r="Z9" s="97"/>
      <c r="AB9" s="161"/>
    </row>
    <row r="10" spans="1:28" ht="21" customHeight="1" thickBot="1">
      <c r="A10" s="145">
        <f>IF(AND($X$35&gt;1,$Y10&lt;$X$35,INDEX('Fiche résultats'!A$5:A$94,$X10,1)&lt;&gt;""),INDEX('Fiche résultats'!A$5:A$94,$X10,1),"")</f>
      </c>
      <c r="B10" s="146">
        <f>IF(AND($X$35&gt;1,$Y10&lt;$X$35,INDEX('Fiche résultats'!B$5:B$94,$X10,1)&lt;&gt;""),INDEX('Fiche résultats'!B$5:B$94,$X10,1),"")</f>
      </c>
      <c r="C10" s="146">
        <f>IF(AND($X$35&gt;1,$Y10&lt;$X$35,INDEX('Fiche résultats'!C$5:C$94,$X10,1)&lt;&gt;""),INDEX('Fiche résultats'!C$5:C$94,$X10,1),"")</f>
      </c>
      <c r="D10" s="153">
        <f>IF(AND($X$35&gt;1,$Y10&lt;$X$35,INDEX('Fiche résultats'!D$5:D$94,$X10,1)&lt;&gt;""),INDEX('Fiche résultats'!D$5:D$94,$X10,1),"")</f>
      </c>
      <c r="E10" s="152">
        <f>IF(AND($X$35&gt;1,$Y10&lt;$X$35,INDEX('Fiche résultats'!E$5:E$94,$X10,1)&lt;&gt;""),INDEX('Fiche résultats'!E$5:E$94,$X10,1),"")</f>
      </c>
      <c r="F10" s="152">
        <f>IF(AND($X$35&gt;1,$Y10&lt;$X$35,INDEX('Fiche résultats'!F$5:F$94,$X10,1)&lt;&gt;""),INDEX('Fiche résultats'!F$5:F$94,$X10,1),"")</f>
      </c>
      <c r="G10" s="145">
        <f>IF(AND($X$35&gt;1,$Y10&lt;$X$35,INDEX('Fiche résultats'!G$5:G$94,$X10,1)&lt;&gt;""),INDEX('Fiche résultats'!G$5:G$94,$X10,1),"")</f>
      </c>
      <c r="H10" s="147">
        <f>IF(AND($X$35&gt;1,$Y10&lt;$X$35,INDEX('Fiche résultats'!H$5:H$94,$X10,1)&lt;&gt;""),INDEX('Fiche résultats'!H$5:H$94,$X10,1),"")</f>
      </c>
      <c r="I10" s="145">
        <f>IF(AND($X$35&gt;1,$Y10&lt;$X$35,INDEX('Fiche résultats'!I$5:I$94,$X10,1)&lt;&gt;""),INDEX('Fiche résultats'!I$5:I$94,$X10,1),"")</f>
      </c>
      <c r="J10" s="147">
        <f>IF(AND($X$35&gt;1,$Y10&lt;$X$35,INDEX('Fiche résultats'!J$5:J$94,$X10,1)&lt;&gt;""),INDEX('Fiche résultats'!J$5:J$94,$X10,1),"")</f>
      </c>
      <c r="K10" s="145">
        <f>IF(AND($X$35&gt;1,$Y10&lt;$X$35,INDEX('Fiche résultats'!K$5:K$94,$X10,1)&lt;&gt;""),INDEX('Fiche résultats'!K$5:K$94,$X10,1),"")</f>
      </c>
      <c r="L10" s="147">
        <f>IF(AND($X$35&gt;1,$Y10&lt;$X$35,INDEX('Fiche résultats'!L$5:L$94,$X10,1)&lt;&gt;""),INDEX('Fiche résultats'!L$5:L$94,$X10,1),"")</f>
      </c>
      <c r="M10" s="145">
        <f>IF(AND($X$35&gt;1,$Y10&lt;$X$35,INDEX('Fiche résultats'!M$5:M$94,$X10,1)&lt;&gt;""),INDEX('Fiche résultats'!M$5:M$94,$X10,1),"")</f>
      </c>
      <c r="N10" s="147">
        <f>IF(AND($X$35&gt;1,$Y10&lt;$X$35,INDEX('Fiche résultats'!N$5:N$94,$X10,1)&lt;&gt;""),INDEX('Fiche résultats'!N$5:N$94,$X10,1),"")</f>
      </c>
      <c r="O10" s="145">
        <f>IF(AND($X$35&gt;1,$Y10&lt;$X$35,INDEX('Fiche résultats'!O$5:O$94,$X10,1)&lt;&gt;""),INDEX('Fiche résultats'!O$5:O$94,$X10,1),"")</f>
      </c>
      <c r="P10" s="147">
        <f>IF(AND($X$35&gt;1,$Y10&lt;$X$35,INDEX('Fiche résultats'!P$5:P$94,$X10,1)&lt;&gt;""),INDEX('Fiche résultats'!P$5:P$94,$X10,1),"")</f>
      </c>
      <c r="Q10" s="145">
        <f>IF(AND($X$35&gt;1,$Y10&lt;$X$35,INDEX('Fiche résultats'!Q$5:Q$94,$X10,1)&lt;&gt;""),INDEX('Fiche résultats'!Q$5:Q$94,$X10,1),"")</f>
      </c>
      <c r="R10" s="147">
        <f>IF(AND($X$35&gt;1,$Y10&lt;$X$35,INDEX('Fiche résultats'!R$5:R$94,$X10,1)&lt;&gt;""),INDEX('Fiche résultats'!R$5:R$94,$X10,1),"")</f>
      </c>
      <c r="S10" s="148">
        <f>IF(AND($X$35&gt;1,$Y10&lt;$X$35,INDEX('Fiche résultats'!S$5:S$94,$X10,1)&lt;&gt;""),INDEX('Fiche résultats'!S$5:S$94,$X10,1),"")</f>
      </c>
      <c r="T10" s="147">
        <f>IF(AND($X$35&gt;1,$Y10&lt;$X$35,INDEX('Fiche résultats'!T$5:T$94,$X10,1)&lt;&gt;""),INDEX('Fiche résultats'!T$5:T$94,$X10,1),"")</f>
      </c>
      <c r="U10" s="149">
        <f>IF(AND($X$35&gt;1,$Y10&lt;$X$35,INDEX('Fiche résultats'!U$5:U$94,$X10,1)&lt;&gt;""),INDEX('Fiche résultats'!U$5:U$94,$X10,1),"")</f>
      </c>
      <c r="V10" s="150">
        <f>IF(AND($X$35&gt;1,$Y10&lt;$X$35,INDEX('Fiche résultats'!V$5:V$94,$X10,1)&lt;&gt;""),INDEX('Fiche résultats'!V$5:V$94,$X10,1),"")</f>
      </c>
      <c r="W10" s="97"/>
      <c r="X10" s="162">
        <f>MATCH(Y10,'Fiche résultats'!X$5:X$95,0)</f>
        <v>1</v>
      </c>
      <c r="Y10" s="143">
        <f>IF(Y9+1&lt;'Fiche résultats'!X$95,Y9+1,'Fiche résultats'!X$95)</f>
        <v>1</v>
      </c>
      <c r="Z10" s="97"/>
      <c r="AB10" s="161"/>
    </row>
    <row r="11" spans="1:28" ht="21" customHeight="1" thickBot="1">
      <c r="A11" s="145">
        <f>IF(AND($X$35&gt;1,$Y11&lt;$X$35,INDEX('Fiche résultats'!A$5:A$94,$X11,1)&lt;&gt;""),INDEX('Fiche résultats'!A$5:A$94,$X11,1),"")</f>
      </c>
      <c r="B11" s="146">
        <f>IF(AND($X$35&gt;1,$Y11&lt;$X$35,INDEX('Fiche résultats'!B$5:B$94,$X11,1)&lt;&gt;""),INDEX('Fiche résultats'!B$5:B$94,$X11,1),"")</f>
      </c>
      <c r="C11" s="146">
        <f>IF(AND($X$35&gt;1,$Y11&lt;$X$35,INDEX('Fiche résultats'!C$5:C$94,$X11,1)&lt;&gt;""),INDEX('Fiche résultats'!C$5:C$94,$X11,1),"")</f>
      </c>
      <c r="D11" s="153">
        <f>IF(AND($X$35&gt;1,$Y11&lt;$X$35,INDEX('Fiche résultats'!D$5:D$94,$X11,1)&lt;&gt;""),INDEX('Fiche résultats'!D$5:D$94,$X11,1),"")</f>
      </c>
      <c r="E11" s="152">
        <f>IF(AND($X$35&gt;1,$Y11&lt;$X$35,INDEX('Fiche résultats'!E$5:E$94,$X11,1)&lt;&gt;""),INDEX('Fiche résultats'!E$5:E$94,$X11,1),"")</f>
      </c>
      <c r="F11" s="152">
        <f>IF(AND($X$35&gt;1,$Y11&lt;$X$35,INDEX('Fiche résultats'!F$5:F$94,$X11,1)&lt;&gt;""),INDEX('Fiche résultats'!F$5:F$94,$X11,1),"")</f>
      </c>
      <c r="G11" s="145">
        <f>IF(AND($X$35&gt;1,$Y11&lt;$X$35,INDEX('Fiche résultats'!G$5:G$94,$X11,1)&lt;&gt;""),INDEX('Fiche résultats'!G$5:G$94,$X11,1),"")</f>
      </c>
      <c r="H11" s="147">
        <f>IF(AND($X$35&gt;1,$Y11&lt;$X$35,INDEX('Fiche résultats'!H$5:H$94,$X11,1)&lt;&gt;""),INDEX('Fiche résultats'!H$5:H$94,$X11,1),"")</f>
      </c>
      <c r="I11" s="145">
        <f>IF(AND($X$35&gt;1,$Y11&lt;$X$35,INDEX('Fiche résultats'!I$5:I$94,$X11,1)&lt;&gt;""),INDEX('Fiche résultats'!I$5:I$94,$X11,1),"")</f>
      </c>
      <c r="J11" s="147">
        <f>IF(AND($X$35&gt;1,$Y11&lt;$X$35,INDEX('Fiche résultats'!J$5:J$94,$X11,1)&lt;&gt;""),INDEX('Fiche résultats'!J$5:J$94,$X11,1),"")</f>
      </c>
      <c r="K11" s="145">
        <f>IF(AND($X$35&gt;1,$Y11&lt;$X$35,INDEX('Fiche résultats'!K$5:K$94,$X11,1)&lt;&gt;""),INDEX('Fiche résultats'!K$5:K$94,$X11,1),"")</f>
      </c>
      <c r="L11" s="147">
        <f>IF(AND($X$35&gt;1,$Y11&lt;$X$35,INDEX('Fiche résultats'!L$5:L$94,$X11,1)&lt;&gt;""),INDEX('Fiche résultats'!L$5:L$94,$X11,1),"")</f>
      </c>
      <c r="M11" s="145">
        <f>IF(AND($X$35&gt;1,$Y11&lt;$X$35,INDEX('Fiche résultats'!M$5:M$94,$X11,1)&lt;&gt;""),INDEX('Fiche résultats'!M$5:M$94,$X11,1),"")</f>
      </c>
      <c r="N11" s="147">
        <f>IF(AND($X$35&gt;1,$Y11&lt;$X$35,INDEX('Fiche résultats'!N$5:N$94,$X11,1)&lt;&gt;""),INDEX('Fiche résultats'!N$5:N$94,$X11,1),"")</f>
      </c>
      <c r="O11" s="145">
        <f>IF(AND($X$35&gt;1,$Y11&lt;$X$35,INDEX('Fiche résultats'!O$5:O$94,$X11,1)&lt;&gt;""),INDEX('Fiche résultats'!O$5:O$94,$X11,1),"")</f>
      </c>
      <c r="P11" s="147">
        <f>IF(AND($X$35&gt;1,$Y11&lt;$X$35,INDEX('Fiche résultats'!P$5:P$94,$X11,1)&lt;&gt;""),INDEX('Fiche résultats'!P$5:P$94,$X11,1),"")</f>
      </c>
      <c r="Q11" s="145">
        <f>IF(AND($X$35&gt;1,$Y11&lt;$X$35,INDEX('Fiche résultats'!Q$5:Q$94,$X11,1)&lt;&gt;""),INDEX('Fiche résultats'!Q$5:Q$94,$X11,1),"")</f>
      </c>
      <c r="R11" s="147">
        <f>IF(AND($X$35&gt;1,$Y11&lt;$X$35,INDEX('Fiche résultats'!R$5:R$94,$X11,1)&lt;&gt;""),INDEX('Fiche résultats'!R$5:R$94,$X11,1),"")</f>
      </c>
      <c r="S11" s="148">
        <f>IF(AND($X$35&gt;1,$Y11&lt;$X$35,INDEX('Fiche résultats'!S$5:S$94,$X11,1)&lt;&gt;""),INDEX('Fiche résultats'!S$5:S$94,$X11,1),"")</f>
      </c>
      <c r="T11" s="147">
        <f>IF(AND($X$35&gt;1,$Y11&lt;$X$35,INDEX('Fiche résultats'!T$5:T$94,$X11,1)&lt;&gt;""),INDEX('Fiche résultats'!T$5:T$94,$X11,1),"")</f>
      </c>
      <c r="U11" s="149">
        <f>IF(AND($X$35&gt;1,$Y11&lt;$X$35,INDEX('Fiche résultats'!U$5:U$94,$X11,1)&lt;&gt;""),INDEX('Fiche résultats'!U$5:U$94,$X11,1),"")</f>
      </c>
      <c r="V11" s="150">
        <f>IF(AND($X$35&gt;1,$Y11&lt;$X$35,INDEX('Fiche résultats'!V$5:V$94,$X11,1)&lt;&gt;""),INDEX('Fiche résultats'!V$5:V$94,$X11,1),"")</f>
      </c>
      <c r="W11" s="97"/>
      <c r="X11" s="162">
        <f>MATCH(Y11,'Fiche résultats'!X$5:X$95,0)</f>
        <v>1</v>
      </c>
      <c r="Y11" s="143">
        <f>IF(Y10+1&lt;'Fiche résultats'!X$95,Y10+1,'Fiche résultats'!X$95)</f>
        <v>1</v>
      </c>
      <c r="Z11" s="97"/>
      <c r="AB11" s="161"/>
    </row>
    <row r="12" spans="1:28" ht="21" customHeight="1" thickBot="1">
      <c r="A12" s="145">
        <f>IF(AND($X$35&gt;1,$Y12&lt;$X$35,INDEX('Fiche résultats'!A$5:A$94,$X12,1)&lt;&gt;""),INDEX('Fiche résultats'!A$5:A$94,$X12,1),"")</f>
      </c>
      <c r="B12" s="146">
        <f>IF(AND($X$35&gt;1,$Y12&lt;$X$35,INDEX('Fiche résultats'!B$5:B$94,$X12,1)&lt;&gt;""),INDEX('Fiche résultats'!B$5:B$94,$X12,1),"")</f>
      </c>
      <c r="C12" s="146">
        <f>IF(AND($X$35&gt;1,$Y12&lt;$X$35,INDEX('Fiche résultats'!C$5:C$94,$X12,1)&lt;&gt;""),INDEX('Fiche résultats'!C$5:C$94,$X12,1),"")</f>
      </c>
      <c r="D12" s="153">
        <f>IF(AND($X$35&gt;1,$Y12&lt;$X$35,INDEX('Fiche résultats'!D$5:D$94,$X12,1)&lt;&gt;""),INDEX('Fiche résultats'!D$5:D$94,$X12,1),"")</f>
      </c>
      <c r="E12" s="152">
        <f>IF(AND($X$35&gt;1,$Y12&lt;$X$35,INDEX('Fiche résultats'!E$5:E$94,$X12,1)&lt;&gt;""),INDEX('Fiche résultats'!E$5:E$94,$X12,1),"")</f>
      </c>
      <c r="F12" s="152">
        <f>IF(AND($X$35&gt;1,$Y12&lt;$X$35,INDEX('Fiche résultats'!F$5:F$94,$X12,1)&lt;&gt;""),INDEX('Fiche résultats'!F$5:F$94,$X12,1),"")</f>
      </c>
      <c r="G12" s="145">
        <f>IF(AND($X$35&gt;1,$Y12&lt;$X$35,INDEX('Fiche résultats'!G$5:G$94,$X12,1)&lt;&gt;""),INDEX('Fiche résultats'!G$5:G$94,$X12,1),"")</f>
      </c>
      <c r="H12" s="147">
        <f>IF(AND($X$35&gt;1,$Y12&lt;$X$35,INDEX('Fiche résultats'!H$5:H$94,$X12,1)&lt;&gt;""),INDEX('Fiche résultats'!H$5:H$94,$X12,1),"")</f>
      </c>
      <c r="I12" s="145">
        <f>IF(AND($X$35&gt;1,$Y12&lt;$X$35,INDEX('Fiche résultats'!I$5:I$94,$X12,1)&lt;&gt;""),INDEX('Fiche résultats'!I$5:I$94,$X12,1),"")</f>
      </c>
      <c r="J12" s="147">
        <f>IF(AND($X$35&gt;1,$Y12&lt;$X$35,INDEX('Fiche résultats'!J$5:J$94,$X12,1)&lt;&gt;""),INDEX('Fiche résultats'!J$5:J$94,$X12,1),"")</f>
      </c>
      <c r="K12" s="145">
        <f>IF(AND($X$35&gt;1,$Y12&lt;$X$35,INDEX('Fiche résultats'!K$5:K$94,$X12,1)&lt;&gt;""),INDEX('Fiche résultats'!K$5:K$94,$X12,1),"")</f>
      </c>
      <c r="L12" s="147">
        <f>IF(AND($X$35&gt;1,$Y12&lt;$X$35,INDEX('Fiche résultats'!L$5:L$94,$X12,1)&lt;&gt;""),INDEX('Fiche résultats'!L$5:L$94,$X12,1),"")</f>
      </c>
      <c r="M12" s="145">
        <f>IF(AND($X$35&gt;1,$Y12&lt;$X$35,INDEX('Fiche résultats'!M$5:M$94,$X12,1)&lt;&gt;""),INDEX('Fiche résultats'!M$5:M$94,$X12,1),"")</f>
      </c>
      <c r="N12" s="147">
        <f>IF(AND($X$35&gt;1,$Y12&lt;$X$35,INDEX('Fiche résultats'!N$5:N$94,$X12,1)&lt;&gt;""),INDEX('Fiche résultats'!N$5:N$94,$X12,1),"")</f>
      </c>
      <c r="O12" s="145">
        <f>IF(AND($X$35&gt;1,$Y12&lt;$X$35,INDEX('Fiche résultats'!O$5:O$94,$X12,1)&lt;&gt;""),INDEX('Fiche résultats'!O$5:O$94,$X12,1),"")</f>
      </c>
      <c r="P12" s="147">
        <f>IF(AND($X$35&gt;1,$Y12&lt;$X$35,INDEX('Fiche résultats'!P$5:P$94,$X12,1)&lt;&gt;""),INDEX('Fiche résultats'!P$5:P$94,$X12,1),"")</f>
      </c>
      <c r="Q12" s="145">
        <f>IF(AND($X$35&gt;1,$Y12&lt;$X$35,INDEX('Fiche résultats'!Q$5:Q$94,$X12,1)&lt;&gt;""),INDEX('Fiche résultats'!Q$5:Q$94,$X12,1),"")</f>
      </c>
      <c r="R12" s="147">
        <f>IF(AND($X$35&gt;1,$Y12&lt;$X$35,INDEX('Fiche résultats'!R$5:R$94,$X12,1)&lt;&gt;""),INDEX('Fiche résultats'!R$5:R$94,$X12,1),"")</f>
      </c>
      <c r="S12" s="148">
        <f>IF(AND($X$35&gt;1,$Y12&lt;$X$35,INDEX('Fiche résultats'!S$5:S$94,$X12,1)&lt;&gt;""),INDEX('Fiche résultats'!S$5:S$94,$X12,1),"")</f>
      </c>
      <c r="T12" s="147">
        <f>IF(AND($X$35&gt;1,$Y12&lt;$X$35,INDEX('Fiche résultats'!T$5:T$94,$X12,1)&lt;&gt;""),INDEX('Fiche résultats'!T$5:T$94,$X12,1),"")</f>
      </c>
      <c r="U12" s="149">
        <f>IF(AND($X$35&gt;1,$Y12&lt;$X$35,INDEX('Fiche résultats'!U$5:U$94,$X12,1)&lt;&gt;""),INDEX('Fiche résultats'!U$5:U$94,$X12,1),"")</f>
      </c>
      <c r="V12" s="150">
        <f>IF(AND($X$35&gt;1,$Y12&lt;$X$35,INDEX('Fiche résultats'!V$5:V$94,$X12,1)&lt;&gt;""),INDEX('Fiche résultats'!V$5:V$94,$X12,1),"")</f>
      </c>
      <c r="W12" s="97"/>
      <c r="X12" s="162">
        <f>MATCH(Y12,'Fiche résultats'!X$5:X$95,0)</f>
        <v>1</v>
      </c>
      <c r="Y12" s="143">
        <f>IF(Y11+1&lt;'Fiche résultats'!X$95,Y11+1,'Fiche résultats'!X$95)</f>
        <v>1</v>
      </c>
      <c r="Z12" s="97"/>
      <c r="AB12" s="161"/>
    </row>
    <row r="13" spans="1:28" ht="21" customHeight="1" thickBot="1">
      <c r="A13" s="145">
        <f>IF(AND($X$35&gt;1,$Y13&lt;$X$35,INDEX('Fiche résultats'!A$5:A$94,$X13,1)&lt;&gt;""),INDEX('Fiche résultats'!A$5:A$94,$X13,1),"")</f>
      </c>
      <c r="B13" s="146">
        <f>IF(AND($X$35&gt;1,$Y13&lt;$X$35,INDEX('Fiche résultats'!B$5:B$94,$X13,1)&lt;&gt;""),INDEX('Fiche résultats'!B$5:B$94,$X13,1),"")</f>
      </c>
      <c r="C13" s="146">
        <f>IF(AND($X$35&gt;1,$Y13&lt;$X$35,INDEX('Fiche résultats'!C$5:C$94,$X13,1)&lt;&gt;""),INDEX('Fiche résultats'!C$5:C$94,$X13,1),"")</f>
      </c>
      <c r="D13" s="153">
        <f>IF(AND($X$35&gt;1,$Y13&lt;$X$35,INDEX('Fiche résultats'!D$5:D$94,$X13,1)&lt;&gt;""),INDEX('Fiche résultats'!D$5:D$94,$X13,1),"")</f>
      </c>
      <c r="E13" s="152">
        <f>IF(AND($X$35&gt;1,$Y13&lt;$X$35,INDEX('Fiche résultats'!E$5:E$94,$X13,1)&lt;&gt;""),INDEX('Fiche résultats'!E$5:E$94,$X13,1),"")</f>
      </c>
      <c r="F13" s="152">
        <f>IF(AND($X$35&gt;1,$Y13&lt;$X$35,INDEX('Fiche résultats'!F$5:F$94,$X13,1)&lt;&gt;""),INDEX('Fiche résultats'!F$5:F$94,$X13,1),"")</f>
      </c>
      <c r="G13" s="145">
        <f>IF(AND($X$35&gt;1,$Y13&lt;$X$35,INDEX('Fiche résultats'!G$5:G$94,$X13,1)&lt;&gt;""),INDEX('Fiche résultats'!G$5:G$94,$X13,1),"")</f>
      </c>
      <c r="H13" s="147">
        <f>IF(AND($X$35&gt;1,$Y13&lt;$X$35,INDEX('Fiche résultats'!H$5:H$94,$X13,1)&lt;&gt;""),INDEX('Fiche résultats'!H$5:H$94,$X13,1),"")</f>
      </c>
      <c r="I13" s="145">
        <f>IF(AND($X$35&gt;1,$Y13&lt;$X$35,INDEX('Fiche résultats'!I$5:I$94,$X13,1)&lt;&gt;""),INDEX('Fiche résultats'!I$5:I$94,$X13,1),"")</f>
      </c>
      <c r="J13" s="147">
        <f>IF(AND($X$35&gt;1,$Y13&lt;$X$35,INDEX('Fiche résultats'!J$5:J$94,$X13,1)&lt;&gt;""),INDEX('Fiche résultats'!J$5:J$94,$X13,1),"")</f>
      </c>
      <c r="K13" s="145">
        <f>IF(AND($X$35&gt;1,$Y13&lt;$X$35,INDEX('Fiche résultats'!K$5:K$94,$X13,1)&lt;&gt;""),INDEX('Fiche résultats'!K$5:K$94,$X13,1),"")</f>
      </c>
      <c r="L13" s="147">
        <f>IF(AND($X$35&gt;1,$Y13&lt;$X$35,INDEX('Fiche résultats'!L$5:L$94,$X13,1)&lt;&gt;""),INDEX('Fiche résultats'!L$5:L$94,$X13,1),"")</f>
      </c>
      <c r="M13" s="145">
        <f>IF(AND($X$35&gt;1,$Y13&lt;$X$35,INDEX('Fiche résultats'!M$5:M$94,$X13,1)&lt;&gt;""),INDEX('Fiche résultats'!M$5:M$94,$X13,1),"")</f>
      </c>
      <c r="N13" s="147">
        <f>IF(AND($X$35&gt;1,$Y13&lt;$X$35,INDEX('Fiche résultats'!N$5:N$94,$X13,1)&lt;&gt;""),INDEX('Fiche résultats'!N$5:N$94,$X13,1),"")</f>
      </c>
      <c r="O13" s="145">
        <f>IF(AND($X$35&gt;1,$Y13&lt;$X$35,INDEX('Fiche résultats'!O$5:O$94,$X13,1)&lt;&gt;""),INDEX('Fiche résultats'!O$5:O$94,$X13,1),"")</f>
      </c>
      <c r="P13" s="147">
        <f>IF(AND($X$35&gt;1,$Y13&lt;$X$35,INDEX('Fiche résultats'!P$5:P$94,$X13,1)&lt;&gt;""),INDEX('Fiche résultats'!P$5:P$94,$X13,1),"")</f>
      </c>
      <c r="Q13" s="145">
        <f>IF(AND($X$35&gt;1,$Y13&lt;$X$35,INDEX('Fiche résultats'!Q$5:Q$94,$X13,1)&lt;&gt;""),INDEX('Fiche résultats'!Q$5:Q$94,$X13,1),"")</f>
      </c>
      <c r="R13" s="147">
        <f>IF(AND($X$35&gt;1,$Y13&lt;$X$35,INDEX('Fiche résultats'!R$5:R$94,$X13,1)&lt;&gt;""),INDEX('Fiche résultats'!R$5:R$94,$X13,1),"")</f>
      </c>
      <c r="S13" s="148">
        <f>IF(AND($X$35&gt;1,$Y13&lt;$X$35,INDEX('Fiche résultats'!S$5:S$94,$X13,1)&lt;&gt;""),INDEX('Fiche résultats'!S$5:S$94,$X13,1),"")</f>
      </c>
      <c r="T13" s="147">
        <f>IF(AND($X$35&gt;1,$Y13&lt;$X$35,INDEX('Fiche résultats'!T$5:T$94,$X13,1)&lt;&gt;""),INDEX('Fiche résultats'!T$5:T$94,$X13,1),"")</f>
      </c>
      <c r="U13" s="149">
        <f>IF(AND($X$35&gt;1,$Y13&lt;$X$35,INDEX('Fiche résultats'!U$5:U$94,$X13,1)&lt;&gt;""),INDEX('Fiche résultats'!U$5:U$94,$X13,1),"")</f>
      </c>
      <c r="V13" s="150">
        <f>IF(AND($X$35&gt;1,$Y13&lt;$X$35,INDEX('Fiche résultats'!V$5:V$94,$X13,1)&lt;&gt;""),INDEX('Fiche résultats'!V$5:V$94,$X13,1),"")</f>
      </c>
      <c r="W13" s="97"/>
      <c r="X13" s="162">
        <f>MATCH(Y13,'Fiche résultats'!X$5:X$95,0)</f>
        <v>1</v>
      </c>
      <c r="Y13" s="143">
        <f>IF(Y12+1&lt;'Fiche résultats'!X$95,Y12+1,'Fiche résultats'!X$95)</f>
        <v>1</v>
      </c>
      <c r="Z13" s="97"/>
      <c r="AB13" s="161"/>
    </row>
    <row r="14" spans="1:28" ht="21" customHeight="1" thickBot="1">
      <c r="A14" s="145">
        <f>IF(AND($X$35&gt;1,$Y14&lt;$X$35,INDEX('Fiche résultats'!A$5:A$94,$X14,1)&lt;&gt;""),INDEX('Fiche résultats'!A$5:A$94,$X14,1),"")</f>
      </c>
      <c r="B14" s="146">
        <f>IF(AND($X$35&gt;1,$Y14&lt;$X$35,INDEX('Fiche résultats'!B$5:B$94,$X14,1)&lt;&gt;""),INDEX('Fiche résultats'!B$5:B$94,$X14,1),"")</f>
      </c>
      <c r="C14" s="146">
        <f>IF(AND($X$35&gt;1,$Y14&lt;$X$35,INDEX('Fiche résultats'!C$5:C$94,$X14,1)&lt;&gt;""),INDEX('Fiche résultats'!C$5:C$94,$X14,1),"")</f>
      </c>
      <c r="D14" s="153">
        <f>IF(AND($X$35&gt;1,$Y14&lt;$X$35,INDEX('Fiche résultats'!D$5:D$94,$X14,1)&lt;&gt;""),INDEX('Fiche résultats'!D$5:D$94,$X14,1),"")</f>
      </c>
      <c r="E14" s="152">
        <f>IF(AND($X$35&gt;1,$Y14&lt;$X$35,INDEX('Fiche résultats'!E$5:E$94,$X14,1)&lt;&gt;""),INDEX('Fiche résultats'!E$5:E$94,$X14,1),"")</f>
      </c>
      <c r="F14" s="152">
        <f>IF(AND($X$35&gt;1,$Y14&lt;$X$35,INDEX('Fiche résultats'!F$5:F$94,$X14,1)&lt;&gt;""),INDEX('Fiche résultats'!F$5:F$94,$X14,1),"")</f>
      </c>
      <c r="G14" s="145">
        <f>IF(AND($X$35&gt;1,$Y14&lt;$X$35,INDEX('Fiche résultats'!G$5:G$94,$X14,1)&lt;&gt;""),INDEX('Fiche résultats'!G$5:G$94,$X14,1),"")</f>
      </c>
      <c r="H14" s="147">
        <f>IF(AND($X$35&gt;1,$Y14&lt;$X$35,INDEX('Fiche résultats'!H$5:H$94,$X14,1)&lt;&gt;""),INDEX('Fiche résultats'!H$5:H$94,$X14,1),"")</f>
      </c>
      <c r="I14" s="145">
        <f>IF(AND($X$35&gt;1,$Y14&lt;$X$35,INDEX('Fiche résultats'!I$5:I$94,$X14,1)&lt;&gt;""),INDEX('Fiche résultats'!I$5:I$94,$X14,1),"")</f>
      </c>
      <c r="J14" s="147">
        <f>IF(AND($X$35&gt;1,$Y14&lt;$X$35,INDEX('Fiche résultats'!J$5:J$94,$X14,1)&lt;&gt;""),INDEX('Fiche résultats'!J$5:J$94,$X14,1),"")</f>
      </c>
      <c r="K14" s="145">
        <f>IF(AND($X$35&gt;1,$Y14&lt;$X$35,INDEX('Fiche résultats'!K$5:K$94,$X14,1)&lt;&gt;""),INDEX('Fiche résultats'!K$5:K$94,$X14,1),"")</f>
      </c>
      <c r="L14" s="147">
        <f>IF(AND($X$35&gt;1,$Y14&lt;$X$35,INDEX('Fiche résultats'!L$5:L$94,$X14,1)&lt;&gt;""),INDEX('Fiche résultats'!L$5:L$94,$X14,1),"")</f>
      </c>
      <c r="M14" s="145">
        <f>IF(AND($X$35&gt;1,$Y14&lt;$X$35,INDEX('Fiche résultats'!M$5:M$94,$X14,1)&lt;&gt;""),INDEX('Fiche résultats'!M$5:M$94,$X14,1),"")</f>
      </c>
      <c r="N14" s="147">
        <f>IF(AND($X$35&gt;1,$Y14&lt;$X$35,INDEX('Fiche résultats'!N$5:N$94,$X14,1)&lt;&gt;""),INDEX('Fiche résultats'!N$5:N$94,$X14,1),"")</f>
      </c>
      <c r="O14" s="145">
        <f>IF(AND($X$35&gt;1,$Y14&lt;$X$35,INDEX('Fiche résultats'!O$5:O$94,$X14,1)&lt;&gt;""),INDEX('Fiche résultats'!O$5:O$94,$X14,1),"")</f>
      </c>
      <c r="P14" s="147">
        <f>IF(AND($X$35&gt;1,$Y14&lt;$X$35,INDEX('Fiche résultats'!P$5:P$94,$X14,1)&lt;&gt;""),INDEX('Fiche résultats'!P$5:P$94,$X14,1),"")</f>
      </c>
      <c r="Q14" s="145">
        <f>IF(AND($X$35&gt;1,$Y14&lt;$X$35,INDEX('Fiche résultats'!Q$5:Q$94,$X14,1)&lt;&gt;""),INDEX('Fiche résultats'!Q$5:Q$94,$X14,1),"")</f>
      </c>
      <c r="R14" s="147">
        <f>IF(AND($X$35&gt;1,$Y14&lt;$X$35,INDEX('Fiche résultats'!R$5:R$94,$X14,1)&lt;&gt;""),INDEX('Fiche résultats'!R$5:R$94,$X14,1),"")</f>
      </c>
      <c r="S14" s="148">
        <f>IF(AND($X$35&gt;1,$Y14&lt;$X$35,INDEX('Fiche résultats'!S$5:S$94,$X14,1)&lt;&gt;""),INDEX('Fiche résultats'!S$5:S$94,$X14,1),"")</f>
      </c>
      <c r="T14" s="147">
        <f>IF(AND($X$35&gt;1,$Y14&lt;$X$35,INDEX('Fiche résultats'!T$5:T$94,$X14,1)&lt;&gt;""),INDEX('Fiche résultats'!T$5:T$94,$X14,1),"")</f>
      </c>
      <c r="U14" s="149">
        <f>IF(AND($X$35&gt;1,$Y14&lt;$X$35,INDEX('Fiche résultats'!U$5:U$94,$X14,1)&lt;&gt;""),INDEX('Fiche résultats'!U$5:U$94,$X14,1),"")</f>
      </c>
      <c r="V14" s="150">
        <f>IF(AND($X$35&gt;1,$Y14&lt;$X$35,INDEX('Fiche résultats'!V$5:V$94,$X14,1)&lt;&gt;""),INDEX('Fiche résultats'!V$5:V$94,$X14,1),"")</f>
      </c>
      <c r="W14" s="97"/>
      <c r="X14" s="162">
        <f>MATCH(Y14,'Fiche résultats'!X$5:X$95,0)</f>
        <v>1</v>
      </c>
      <c r="Y14" s="143">
        <f>IF(Y13+1&lt;'Fiche résultats'!X$95,Y13+1,'Fiche résultats'!X$95)</f>
        <v>1</v>
      </c>
      <c r="Z14" s="97"/>
      <c r="AB14" s="161"/>
    </row>
    <row r="15" spans="1:28" ht="21" customHeight="1" thickBot="1">
      <c r="A15" s="145">
        <f>IF(AND($X$35&gt;1,$Y15&lt;$X$35,INDEX('Fiche résultats'!A$5:A$94,$X15,1)&lt;&gt;""),INDEX('Fiche résultats'!A$5:A$94,$X15,1),"")</f>
      </c>
      <c r="B15" s="146">
        <f>IF(AND($X$35&gt;1,$Y15&lt;$X$35,INDEX('Fiche résultats'!B$5:B$94,$X15,1)&lt;&gt;""),INDEX('Fiche résultats'!B$5:B$94,$X15,1),"")</f>
      </c>
      <c r="C15" s="146">
        <f>IF(AND($X$35&gt;1,$Y15&lt;$X$35,INDEX('Fiche résultats'!C$5:C$94,$X15,1)&lt;&gt;""),INDEX('Fiche résultats'!C$5:C$94,$X15,1),"")</f>
      </c>
      <c r="D15" s="153">
        <f>IF(AND($X$35&gt;1,$Y15&lt;$X$35,INDEX('Fiche résultats'!D$5:D$94,$X15,1)&lt;&gt;""),INDEX('Fiche résultats'!D$5:D$94,$X15,1),"")</f>
      </c>
      <c r="E15" s="152">
        <f>IF(AND($X$35&gt;1,$Y15&lt;$X$35,INDEX('Fiche résultats'!E$5:E$94,$X15,1)&lt;&gt;""),INDEX('Fiche résultats'!E$5:E$94,$X15,1),"")</f>
      </c>
      <c r="F15" s="152">
        <f>IF(AND($X$35&gt;1,$Y15&lt;$X$35,INDEX('Fiche résultats'!F$5:F$94,$X15,1)&lt;&gt;""),INDEX('Fiche résultats'!F$5:F$94,$X15,1),"")</f>
      </c>
      <c r="G15" s="145">
        <f>IF(AND($X$35&gt;1,$Y15&lt;$X$35,INDEX('Fiche résultats'!G$5:G$94,$X15,1)&lt;&gt;""),INDEX('Fiche résultats'!G$5:G$94,$X15,1),"")</f>
      </c>
      <c r="H15" s="147">
        <f>IF(AND($X$35&gt;1,$Y15&lt;$X$35,INDEX('Fiche résultats'!H$5:H$94,$X15,1)&lt;&gt;""),INDEX('Fiche résultats'!H$5:H$94,$X15,1),"")</f>
      </c>
      <c r="I15" s="145">
        <f>IF(AND($X$35&gt;1,$Y15&lt;$X$35,INDEX('Fiche résultats'!I$5:I$94,$X15,1)&lt;&gt;""),INDEX('Fiche résultats'!I$5:I$94,$X15,1),"")</f>
      </c>
      <c r="J15" s="147">
        <f>IF(AND($X$35&gt;1,$Y15&lt;$X$35,INDEX('Fiche résultats'!J$5:J$94,$X15,1)&lt;&gt;""),INDEX('Fiche résultats'!J$5:J$94,$X15,1),"")</f>
      </c>
      <c r="K15" s="145">
        <f>IF(AND($X$35&gt;1,$Y15&lt;$X$35,INDEX('Fiche résultats'!K$5:K$94,$X15,1)&lt;&gt;""),INDEX('Fiche résultats'!K$5:K$94,$X15,1),"")</f>
      </c>
      <c r="L15" s="147">
        <f>IF(AND($X$35&gt;1,$Y15&lt;$X$35,INDEX('Fiche résultats'!L$5:L$94,$X15,1)&lt;&gt;""),INDEX('Fiche résultats'!L$5:L$94,$X15,1),"")</f>
      </c>
      <c r="M15" s="145">
        <f>IF(AND($X$35&gt;1,$Y15&lt;$X$35,INDEX('Fiche résultats'!M$5:M$94,$X15,1)&lt;&gt;""),INDEX('Fiche résultats'!M$5:M$94,$X15,1),"")</f>
      </c>
      <c r="N15" s="147">
        <f>IF(AND($X$35&gt;1,$Y15&lt;$X$35,INDEX('Fiche résultats'!N$5:N$94,$X15,1)&lt;&gt;""),INDEX('Fiche résultats'!N$5:N$94,$X15,1),"")</f>
      </c>
      <c r="O15" s="145">
        <f>IF(AND($X$35&gt;1,$Y15&lt;$X$35,INDEX('Fiche résultats'!O$5:O$94,$X15,1)&lt;&gt;""),INDEX('Fiche résultats'!O$5:O$94,$X15,1),"")</f>
      </c>
      <c r="P15" s="147">
        <f>IF(AND($X$35&gt;1,$Y15&lt;$X$35,INDEX('Fiche résultats'!P$5:P$94,$X15,1)&lt;&gt;""),INDEX('Fiche résultats'!P$5:P$94,$X15,1),"")</f>
      </c>
      <c r="Q15" s="145">
        <f>IF(AND($X$35&gt;1,$Y15&lt;$X$35,INDEX('Fiche résultats'!Q$5:Q$94,$X15,1)&lt;&gt;""),INDEX('Fiche résultats'!Q$5:Q$94,$X15,1),"")</f>
      </c>
      <c r="R15" s="147">
        <f>IF(AND($X$35&gt;1,$Y15&lt;$X$35,INDEX('Fiche résultats'!R$5:R$94,$X15,1)&lt;&gt;""),INDEX('Fiche résultats'!R$5:R$94,$X15,1),"")</f>
      </c>
      <c r="S15" s="148">
        <f>IF(AND($X$35&gt;1,$Y15&lt;$X$35,INDEX('Fiche résultats'!S$5:S$94,$X15,1)&lt;&gt;""),INDEX('Fiche résultats'!S$5:S$94,$X15,1),"")</f>
      </c>
      <c r="T15" s="147">
        <f>IF(AND($X$35&gt;1,$Y15&lt;$X$35,INDEX('Fiche résultats'!T$5:T$94,$X15,1)&lt;&gt;""),INDEX('Fiche résultats'!T$5:T$94,$X15,1),"")</f>
      </c>
      <c r="U15" s="149">
        <f>IF(AND($X$35&gt;1,$Y15&lt;$X$35,INDEX('Fiche résultats'!U$5:U$94,$X15,1)&lt;&gt;""),INDEX('Fiche résultats'!U$5:U$94,$X15,1),"")</f>
      </c>
      <c r="V15" s="150">
        <f>IF(AND($X$35&gt;1,$Y15&lt;$X$35,INDEX('Fiche résultats'!V$5:V$94,$X15,1)&lt;&gt;""),INDEX('Fiche résultats'!V$5:V$94,$X15,1),"")</f>
      </c>
      <c r="W15" s="97"/>
      <c r="X15" s="162">
        <f>MATCH(Y15,'Fiche résultats'!X$5:X$95,0)</f>
        <v>1</v>
      </c>
      <c r="Y15" s="143">
        <f>IF(Y14+1&lt;'Fiche résultats'!X$95,Y14+1,'Fiche résultats'!X$95)</f>
        <v>1</v>
      </c>
      <c r="Z15" s="97"/>
      <c r="AB15" s="161"/>
    </row>
    <row r="16" spans="1:28" ht="21" customHeight="1" thickBot="1">
      <c r="A16" s="145">
        <f>IF(AND($X$35&gt;1,$Y16&lt;$X$35,INDEX('Fiche résultats'!A$5:A$94,$X16,1)&lt;&gt;""),INDEX('Fiche résultats'!A$5:A$94,$X16,1),"")</f>
      </c>
      <c r="B16" s="146">
        <f>IF(AND($X$35&gt;1,$Y16&lt;$X$35,INDEX('Fiche résultats'!B$5:B$94,$X16,1)&lt;&gt;""),INDEX('Fiche résultats'!B$5:B$94,$X16,1),"")</f>
      </c>
      <c r="C16" s="146">
        <f>IF(AND($X$35&gt;1,$Y16&lt;$X$35,INDEX('Fiche résultats'!C$5:C$94,$X16,1)&lt;&gt;""),INDEX('Fiche résultats'!C$5:C$94,$X16,1),"")</f>
      </c>
      <c r="D16" s="153">
        <f>IF(AND($X$35&gt;1,$Y16&lt;$X$35,INDEX('Fiche résultats'!D$5:D$94,$X16,1)&lt;&gt;""),INDEX('Fiche résultats'!D$5:D$94,$X16,1),"")</f>
      </c>
      <c r="E16" s="152">
        <f>IF(AND($X$35&gt;1,$Y16&lt;$X$35,INDEX('Fiche résultats'!E$5:E$94,$X16,1)&lt;&gt;""),INDEX('Fiche résultats'!E$5:E$94,$X16,1),"")</f>
      </c>
      <c r="F16" s="152">
        <f>IF(AND($X$35&gt;1,$Y16&lt;$X$35,INDEX('Fiche résultats'!F$5:F$94,$X16,1)&lt;&gt;""),INDEX('Fiche résultats'!F$5:F$94,$X16,1),"")</f>
      </c>
      <c r="G16" s="145">
        <f>IF(AND($X$35&gt;1,$Y16&lt;$X$35,INDEX('Fiche résultats'!G$5:G$94,$X16,1)&lt;&gt;""),INDEX('Fiche résultats'!G$5:G$94,$X16,1),"")</f>
      </c>
      <c r="H16" s="147">
        <f>IF(AND($X$35&gt;1,$Y16&lt;$X$35,INDEX('Fiche résultats'!H$5:H$94,$X16,1)&lt;&gt;""),INDEX('Fiche résultats'!H$5:H$94,$X16,1),"")</f>
      </c>
      <c r="I16" s="145">
        <f>IF(AND($X$35&gt;1,$Y16&lt;$X$35,INDEX('Fiche résultats'!I$5:I$94,$X16,1)&lt;&gt;""),INDEX('Fiche résultats'!I$5:I$94,$X16,1),"")</f>
      </c>
      <c r="J16" s="147">
        <f>IF(AND($X$35&gt;1,$Y16&lt;$X$35,INDEX('Fiche résultats'!J$5:J$94,$X16,1)&lt;&gt;""),INDEX('Fiche résultats'!J$5:J$94,$X16,1),"")</f>
      </c>
      <c r="K16" s="145">
        <f>IF(AND($X$35&gt;1,$Y16&lt;$X$35,INDEX('Fiche résultats'!K$5:K$94,$X16,1)&lt;&gt;""),INDEX('Fiche résultats'!K$5:K$94,$X16,1),"")</f>
      </c>
      <c r="L16" s="147">
        <f>IF(AND($X$35&gt;1,$Y16&lt;$X$35,INDEX('Fiche résultats'!L$5:L$94,$X16,1)&lt;&gt;""),INDEX('Fiche résultats'!L$5:L$94,$X16,1),"")</f>
      </c>
      <c r="M16" s="145">
        <f>IF(AND($X$35&gt;1,$Y16&lt;$X$35,INDEX('Fiche résultats'!M$5:M$94,$X16,1)&lt;&gt;""),INDEX('Fiche résultats'!M$5:M$94,$X16,1),"")</f>
      </c>
      <c r="N16" s="147">
        <f>IF(AND($X$35&gt;1,$Y16&lt;$X$35,INDEX('Fiche résultats'!N$5:N$94,$X16,1)&lt;&gt;""),INDEX('Fiche résultats'!N$5:N$94,$X16,1),"")</f>
      </c>
      <c r="O16" s="145">
        <f>IF(AND($X$35&gt;1,$Y16&lt;$X$35,INDEX('Fiche résultats'!O$5:O$94,$X16,1)&lt;&gt;""),INDEX('Fiche résultats'!O$5:O$94,$X16,1),"")</f>
      </c>
      <c r="P16" s="147">
        <f>IF(AND($X$35&gt;1,$Y16&lt;$X$35,INDEX('Fiche résultats'!P$5:P$94,$X16,1)&lt;&gt;""),INDEX('Fiche résultats'!P$5:P$94,$X16,1),"")</f>
      </c>
      <c r="Q16" s="145">
        <f>IF(AND($X$35&gt;1,$Y16&lt;$X$35,INDEX('Fiche résultats'!Q$5:Q$94,$X16,1)&lt;&gt;""),INDEX('Fiche résultats'!Q$5:Q$94,$X16,1),"")</f>
      </c>
      <c r="R16" s="147">
        <f>IF(AND($X$35&gt;1,$Y16&lt;$X$35,INDEX('Fiche résultats'!R$5:R$94,$X16,1)&lt;&gt;""),INDEX('Fiche résultats'!R$5:R$94,$X16,1),"")</f>
      </c>
      <c r="S16" s="148">
        <f>IF(AND($X$35&gt;1,$Y16&lt;$X$35,INDEX('Fiche résultats'!S$5:S$94,$X16,1)&lt;&gt;""),INDEX('Fiche résultats'!S$5:S$94,$X16,1),"")</f>
      </c>
      <c r="T16" s="147">
        <f>IF(AND($X$35&gt;1,$Y16&lt;$X$35,INDEX('Fiche résultats'!T$5:T$94,$X16,1)&lt;&gt;""),INDEX('Fiche résultats'!T$5:T$94,$X16,1),"")</f>
      </c>
      <c r="U16" s="149">
        <f>IF(AND($X$35&gt;1,$Y16&lt;$X$35,INDEX('Fiche résultats'!U$5:U$94,$X16,1)&lt;&gt;""),INDEX('Fiche résultats'!U$5:U$94,$X16,1),"")</f>
      </c>
      <c r="V16" s="150">
        <f>IF(AND($X$35&gt;1,$Y16&lt;$X$35,INDEX('Fiche résultats'!V$5:V$94,$X16,1)&lt;&gt;""),INDEX('Fiche résultats'!V$5:V$94,$X16,1),"")</f>
      </c>
      <c r="W16" s="97"/>
      <c r="X16" s="162">
        <f>MATCH(Y16,'Fiche résultats'!X$5:X$95,0)</f>
        <v>1</v>
      </c>
      <c r="Y16" s="143">
        <f>IF(Y15+1&lt;'Fiche résultats'!X$95,Y15+1,'Fiche résultats'!X$95)</f>
        <v>1</v>
      </c>
      <c r="Z16" s="97"/>
      <c r="AB16" s="161"/>
    </row>
    <row r="17" spans="1:28" ht="21" customHeight="1" thickBot="1">
      <c r="A17" s="145">
        <f>IF(AND($X$35&gt;1,$Y17&lt;$X$35,INDEX('Fiche résultats'!A$5:A$94,$X17,1)&lt;&gt;""),INDEX('Fiche résultats'!A$5:A$94,$X17,1),"")</f>
      </c>
      <c r="B17" s="146">
        <f>IF(AND($X$35&gt;1,$Y17&lt;$X$35,INDEX('Fiche résultats'!B$5:B$94,$X17,1)&lt;&gt;""),INDEX('Fiche résultats'!B$5:B$94,$X17,1),"")</f>
      </c>
      <c r="C17" s="146">
        <f>IF(AND($X$35&gt;1,$Y17&lt;$X$35,INDEX('Fiche résultats'!C$5:C$94,$X17,1)&lt;&gt;""),INDEX('Fiche résultats'!C$5:C$94,$X17,1),"")</f>
      </c>
      <c r="D17" s="153">
        <f>IF(AND($X$35&gt;1,$Y17&lt;$X$35,INDEX('Fiche résultats'!D$5:D$94,$X17,1)&lt;&gt;""),INDEX('Fiche résultats'!D$5:D$94,$X17,1),"")</f>
      </c>
      <c r="E17" s="152">
        <f>IF(AND($X$35&gt;1,$Y17&lt;$X$35,INDEX('Fiche résultats'!E$5:E$94,$X17,1)&lt;&gt;""),INDEX('Fiche résultats'!E$5:E$94,$X17,1),"")</f>
      </c>
      <c r="F17" s="152">
        <f>IF(AND($X$35&gt;1,$Y17&lt;$X$35,INDEX('Fiche résultats'!F$5:F$94,$X17,1)&lt;&gt;""),INDEX('Fiche résultats'!F$5:F$94,$X17,1),"")</f>
      </c>
      <c r="G17" s="145">
        <f>IF(AND($X$35&gt;1,$Y17&lt;$X$35,INDEX('Fiche résultats'!G$5:G$94,$X17,1)&lt;&gt;""),INDEX('Fiche résultats'!G$5:G$94,$X17,1),"")</f>
      </c>
      <c r="H17" s="147">
        <f>IF(AND($X$35&gt;1,$Y17&lt;$X$35,INDEX('Fiche résultats'!H$5:H$94,$X17,1)&lt;&gt;""),INDEX('Fiche résultats'!H$5:H$94,$X17,1),"")</f>
      </c>
      <c r="I17" s="145">
        <f>IF(AND($X$35&gt;1,$Y17&lt;$X$35,INDEX('Fiche résultats'!I$5:I$94,$X17,1)&lt;&gt;""),INDEX('Fiche résultats'!I$5:I$94,$X17,1),"")</f>
      </c>
      <c r="J17" s="147">
        <f>IF(AND($X$35&gt;1,$Y17&lt;$X$35,INDEX('Fiche résultats'!J$5:J$94,$X17,1)&lt;&gt;""),INDEX('Fiche résultats'!J$5:J$94,$X17,1),"")</f>
      </c>
      <c r="K17" s="145">
        <f>IF(AND($X$35&gt;1,$Y17&lt;$X$35,INDEX('Fiche résultats'!K$5:K$94,$X17,1)&lt;&gt;""),INDEX('Fiche résultats'!K$5:K$94,$X17,1),"")</f>
      </c>
      <c r="L17" s="147">
        <f>IF(AND($X$35&gt;1,$Y17&lt;$X$35,INDEX('Fiche résultats'!L$5:L$94,$X17,1)&lt;&gt;""),INDEX('Fiche résultats'!L$5:L$94,$X17,1),"")</f>
      </c>
      <c r="M17" s="145">
        <f>IF(AND($X$35&gt;1,$Y17&lt;$X$35,INDEX('Fiche résultats'!M$5:M$94,$X17,1)&lt;&gt;""),INDEX('Fiche résultats'!M$5:M$94,$X17,1),"")</f>
      </c>
      <c r="N17" s="147">
        <f>IF(AND($X$35&gt;1,$Y17&lt;$X$35,INDEX('Fiche résultats'!N$5:N$94,$X17,1)&lt;&gt;""),INDEX('Fiche résultats'!N$5:N$94,$X17,1),"")</f>
      </c>
      <c r="O17" s="145">
        <f>IF(AND($X$35&gt;1,$Y17&lt;$X$35,INDEX('Fiche résultats'!O$5:O$94,$X17,1)&lt;&gt;""),INDEX('Fiche résultats'!O$5:O$94,$X17,1),"")</f>
      </c>
      <c r="P17" s="147">
        <f>IF(AND($X$35&gt;1,$Y17&lt;$X$35,INDEX('Fiche résultats'!P$5:P$94,$X17,1)&lt;&gt;""),INDEX('Fiche résultats'!P$5:P$94,$X17,1),"")</f>
      </c>
      <c r="Q17" s="145">
        <f>IF(AND($X$35&gt;1,$Y17&lt;$X$35,INDEX('Fiche résultats'!Q$5:Q$94,$X17,1)&lt;&gt;""),INDEX('Fiche résultats'!Q$5:Q$94,$X17,1),"")</f>
      </c>
      <c r="R17" s="147">
        <f>IF(AND($X$35&gt;1,$Y17&lt;$X$35,INDEX('Fiche résultats'!R$5:R$94,$X17,1)&lt;&gt;""),INDEX('Fiche résultats'!R$5:R$94,$X17,1),"")</f>
      </c>
      <c r="S17" s="148">
        <f>IF(AND($X$35&gt;1,$Y17&lt;$X$35,INDEX('Fiche résultats'!S$5:S$94,$X17,1)&lt;&gt;""),INDEX('Fiche résultats'!S$5:S$94,$X17,1),"")</f>
      </c>
      <c r="T17" s="147">
        <f>IF(AND($X$35&gt;1,$Y17&lt;$X$35,INDEX('Fiche résultats'!T$5:T$94,$X17,1)&lt;&gt;""),INDEX('Fiche résultats'!T$5:T$94,$X17,1),"")</f>
      </c>
      <c r="U17" s="149">
        <f>IF(AND($X$35&gt;1,$Y17&lt;$X$35,INDEX('Fiche résultats'!U$5:U$94,$X17,1)&lt;&gt;""),INDEX('Fiche résultats'!U$5:U$94,$X17,1),"")</f>
      </c>
      <c r="V17" s="150">
        <f>IF(AND($X$35&gt;1,$Y17&lt;$X$35,INDEX('Fiche résultats'!V$5:V$94,$X17,1)&lt;&gt;""),INDEX('Fiche résultats'!V$5:V$94,$X17,1),"")</f>
      </c>
      <c r="W17" s="103"/>
      <c r="X17" s="162">
        <f>MATCH(Y17,'Fiche résultats'!X$5:X$95,0)</f>
        <v>1</v>
      </c>
      <c r="Y17" s="143">
        <f>IF(Y16+1&lt;'Fiche résultats'!X$95,Y16+1,'Fiche résultats'!X$95)</f>
        <v>1</v>
      </c>
      <c r="Z17" s="97"/>
      <c r="AB17" s="161"/>
    </row>
    <row r="18" spans="1:28" ht="21" customHeight="1" thickBot="1">
      <c r="A18" s="145">
        <f>IF(AND($X$35&gt;1,$Y18&lt;$X$35,INDEX('Fiche résultats'!A$5:A$94,$X18,1)&lt;&gt;""),INDEX('Fiche résultats'!A$5:A$94,$X18,1),"")</f>
      </c>
      <c r="B18" s="146">
        <f>IF(AND($X$35&gt;1,$Y18&lt;$X$35,INDEX('Fiche résultats'!B$5:B$94,$X18,1)&lt;&gt;""),INDEX('Fiche résultats'!B$5:B$94,$X18,1),"")</f>
      </c>
      <c r="C18" s="146">
        <f>IF(AND($X$35&gt;1,$Y18&lt;$X$35,INDEX('Fiche résultats'!C$5:C$94,$X18,1)&lt;&gt;""),INDEX('Fiche résultats'!C$5:C$94,$X18,1),"")</f>
      </c>
      <c r="D18" s="153">
        <f>IF(AND($X$35&gt;1,$Y18&lt;$X$35,INDEX('Fiche résultats'!D$5:D$94,$X18,1)&lt;&gt;""),INDEX('Fiche résultats'!D$5:D$94,$X18,1),"")</f>
      </c>
      <c r="E18" s="152">
        <f>IF(AND($X$35&gt;1,$Y18&lt;$X$35,INDEX('Fiche résultats'!E$5:E$94,$X18,1)&lt;&gt;""),INDEX('Fiche résultats'!E$5:E$94,$X18,1),"")</f>
      </c>
      <c r="F18" s="152">
        <f>IF(AND($X$35&gt;1,$Y18&lt;$X$35,INDEX('Fiche résultats'!F$5:F$94,$X18,1)&lt;&gt;""),INDEX('Fiche résultats'!F$5:F$94,$X18,1),"")</f>
      </c>
      <c r="G18" s="145">
        <f>IF(AND($X$35&gt;1,$Y18&lt;$X$35,INDEX('Fiche résultats'!G$5:G$94,$X18,1)&lt;&gt;""),INDEX('Fiche résultats'!G$5:G$94,$X18,1),"")</f>
      </c>
      <c r="H18" s="147">
        <f>IF(AND($X$35&gt;1,$Y18&lt;$X$35,INDEX('Fiche résultats'!H$5:H$94,$X18,1)&lt;&gt;""),INDEX('Fiche résultats'!H$5:H$94,$X18,1),"")</f>
      </c>
      <c r="I18" s="145">
        <f>IF(AND($X$35&gt;1,$Y18&lt;$X$35,INDEX('Fiche résultats'!I$5:I$94,$X18,1)&lt;&gt;""),INDEX('Fiche résultats'!I$5:I$94,$X18,1),"")</f>
      </c>
      <c r="J18" s="147">
        <f>IF(AND($X$35&gt;1,$Y18&lt;$X$35,INDEX('Fiche résultats'!J$5:J$94,$X18,1)&lt;&gt;""),INDEX('Fiche résultats'!J$5:J$94,$X18,1),"")</f>
      </c>
      <c r="K18" s="145">
        <f>IF(AND($X$35&gt;1,$Y18&lt;$X$35,INDEX('Fiche résultats'!K$5:K$94,$X18,1)&lt;&gt;""),INDEX('Fiche résultats'!K$5:K$94,$X18,1),"")</f>
      </c>
      <c r="L18" s="147">
        <f>IF(AND($X$35&gt;1,$Y18&lt;$X$35,INDEX('Fiche résultats'!L$5:L$94,$X18,1)&lt;&gt;""),INDEX('Fiche résultats'!L$5:L$94,$X18,1),"")</f>
      </c>
      <c r="M18" s="145">
        <f>IF(AND($X$35&gt;1,$Y18&lt;$X$35,INDEX('Fiche résultats'!M$5:M$94,$X18,1)&lt;&gt;""),INDEX('Fiche résultats'!M$5:M$94,$X18,1),"")</f>
      </c>
      <c r="N18" s="147">
        <f>IF(AND($X$35&gt;1,$Y18&lt;$X$35,INDEX('Fiche résultats'!N$5:N$94,$X18,1)&lt;&gt;""),INDEX('Fiche résultats'!N$5:N$94,$X18,1),"")</f>
      </c>
      <c r="O18" s="145">
        <f>IF(AND($X$35&gt;1,$Y18&lt;$X$35,INDEX('Fiche résultats'!O$5:O$94,$X18,1)&lt;&gt;""),INDEX('Fiche résultats'!O$5:O$94,$X18,1),"")</f>
      </c>
      <c r="P18" s="147">
        <f>IF(AND($X$35&gt;1,$Y18&lt;$X$35,INDEX('Fiche résultats'!P$5:P$94,$X18,1)&lt;&gt;""),INDEX('Fiche résultats'!P$5:P$94,$X18,1),"")</f>
      </c>
      <c r="Q18" s="145">
        <f>IF(AND($X$35&gt;1,$Y18&lt;$X$35,INDEX('Fiche résultats'!Q$5:Q$94,$X18,1)&lt;&gt;""),INDEX('Fiche résultats'!Q$5:Q$94,$X18,1),"")</f>
      </c>
      <c r="R18" s="147">
        <f>IF(AND($X$35&gt;1,$Y18&lt;$X$35,INDEX('Fiche résultats'!R$5:R$94,$X18,1)&lt;&gt;""),INDEX('Fiche résultats'!R$5:R$94,$X18,1),"")</f>
      </c>
      <c r="S18" s="148">
        <f>IF(AND($X$35&gt;1,$Y18&lt;$X$35,INDEX('Fiche résultats'!S$5:S$94,$X18,1)&lt;&gt;""),INDEX('Fiche résultats'!S$5:S$94,$X18,1),"")</f>
      </c>
      <c r="T18" s="147">
        <f>IF(AND($X$35&gt;1,$Y18&lt;$X$35,INDEX('Fiche résultats'!T$5:T$94,$X18,1)&lt;&gt;""),INDEX('Fiche résultats'!T$5:T$94,$X18,1),"")</f>
      </c>
      <c r="U18" s="149">
        <f>IF(AND($X$35&gt;1,$Y18&lt;$X$35,INDEX('Fiche résultats'!U$5:U$94,$X18,1)&lt;&gt;""),INDEX('Fiche résultats'!U$5:U$94,$X18,1),"")</f>
      </c>
      <c r="V18" s="150">
        <f>IF(AND($X$35&gt;1,$Y18&lt;$X$35,INDEX('Fiche résultats'!V$5:V$94,$X18,1)&lt;&gt;""),INDEX('Fiche résultats'!V$5:V$94,$X18,1),"")</f>
      </c>
      <c r="W18" s="97"/>
      <c r="X18" s="162">
        <f>MATCH(Y18,'Fiche résultats'!X$5:X$95,0)</f>
        <v>1</v>
      </c>
      <c r="Y18" s="143">
        <f>IF(Y17+1&lt;'Fiche résultats'!X$95,Y17+1,'Fiche résultats'!X$95)</f>
        <v>1</v>
      </c>
      <c r="Z18" s="97"/>
      <c r="AB18" s="161"/>
    </row>
    <row r="19" spans="1:28" ht="21" customHeight="1" thickBot="1">
      <c r="A19" s="145">
        <f>IF(AND($X$35&gt;1,$Y19&lt;$X$35,INDEX('Fiche résultats'!A$5:A$94,$X19,1)&lt;&gt;""),INDEX('Fiche résultats'!A$5:A$94,$X19,1),"")</f>
      </c>
      <c r="B19" s="146">
        <f>IF(AND($X$35&gt;1,$Y19&lt;$X$35,INDEX('Fiche résultats'!B$5:B$94,$X19,1)&lt;&gt;""),INDEX('Fiche résultats'!B$5:B$94,$X19,1),"")</f>
      </c>
      <c r="C19" s="146">
        <f>IF(AND($X$35&gt;1,$Y19&lt;$X$35,INDEX('Fiche résultats'!C$5:C$94,$X19,1)&lt;&gt;""),INDEX('Fiche résultats'!C$5:C$94,$X19,1),"")</f>
      </c>
      <c r="D19" s="153">
        <f>IF(AND($X$35&gt;1,$Y19&lt;$X$35,INDEX('Fiche résultats'!D$5:D$94,$X19,1)&lt;&gt;""),INDEX('Fiche résultats'!D$5:D$94,$X19,1),"")</f>
      </c>
      <c r="E19" s="152">
        <f>IF(AND($X$35&gt;1,$Y19&lt;$X$35,INDEX('Fiche résultats'!E$5:E$94,$X19,1)&lt;&gt;""),INDEX('Fiche résultats'!E$5:E$94,$X19,1),"")</f>
      </c>
      <c r="F19" s="152">
        <f>IF(AND($X$35&gt;1,$Y19&lt;$X$35,INDEX('Fiche résultats'!F$5:F$94,$X19,1)&lt;&gt;""),INDEX('Fiche résultats'!F$5:F$94,$X19,1),"")</f>
      </c>
      <c r="G19" s="145">
        <f>IF(AND($X$35&gt;1,$Y19&lt;$X$35,INDEX('Fiche résultats'!G$5:G$94,$X19,1)&lt;&gt;""),INDEX('Fiche résultats'!G$5:G$94,$X19,1),"")</f>
      </c>
      <c r="H19" s="147">
        <f>IF(AND($X$35&gt;1,$Y19&lt;$X$35,INDEX('Fiche résultats'!H$5:H$94,$X19,1)&lt;&gt;""),INDEX('Fiche résultats'!H$5:H$94,$X19,1),"")</f>
      </c>
      <c r="I19" s="145">
        <f>IF(AND($X$35&gt;1,$Y19&lt;$X$35,INDEX('Fiche résultats'!I$5:I$94,$X19,1)&lt;&gt;""),INDEX('Fiche résultats'!I$5:I$94,$X19,1),"")</f>
      </c>
      <c r="J19" s="147">
        <f>IF(AND($X$35&gt;1,$Y19&lt;$X$35,INDEX('Fiche résultats'!J$5:J$94,$X19,1)&lt;&gt;""),INDEX('Fiche résultats'!J$5:J$94,$X19,1),"")</f>
      </c>
      <c r="K19" s="145">
        <f>IF(AND($X$35&gt;1,$Y19&lt;$X$35,INDEX('Fiche résultats'!K$5:K$94,$X19,1)&lt;&gt;""),INDEX('Fiche résultats'!K$5:K$94,$X19,1),"")</f>
      </c>
      <c r="L19" s="147">
        <f>IF(AND($X$35&gt;1,$Y19&lt;$X$35,INDEX('Fiche résultats'!L$5:L$94,$X19,1)&lt;&gt;""),INDEX('Fiche résultats'!L$5:L$94,$X19,1),"")</f>
      </c>
      <c r="M19" s="145">
        <f>IF(AND($X$35&gt;1,$Y19&lt;$X$35,INDEX('Fiche résultats'!M$5:M$94,$X19,1)&lt;&gt;""),INDEX('Fiche résultats'!M$5:M$94,$X19,1),"")</f>
      </c>
      <c r="N19" s="147">
        <f>IF(AND($X$35&gt;1,$Y19&lt;$X$35,INDEX('Fiche résultats'!N$5:N$94,$X19,1)&lt;&gt;""),INDEX('Fiche résultats'!N$5:N$94,$X19,1),"")</f>
      </c>
      <c r="O19" s="145">
        <f>IF(AND($X$35&gt;1,$Y19&lt;$X$35,INDEX('Fiche résultats'!O$5:O$94,$X19,1)&lt;&gt;""),INDEX('Fiche résultats'!O$5:O$94,$X19,1),"")</f>
      </c>
      <c r="P19" s="147">
        <f>IF(AND($X$35&gt;1,$Y19&lt;$X$35,INDEX('Fiche résultats'!P$5:P$94,$X19,1)&lt;&gt;""),INDEX('Fiche résultats'!P$5:P$94,$X19,1),"")</f>
      </c>
      <c r="Q19" s="145">
        <f>IF(AND($X$35&gt;1,$Y19&lt;$X$35,INDEX('Fiche résultats'!Q$5:Q$94,$X19,1)&lt;&gt;""),INDEX('Fiche résultats'!Q$5:Q$94,$X19,1),"")</f>
      </c>
      <c r="R19" s="147">
        <f>IF(AND($X$35&gt;1,$Y19&lt;$X$35,INDEX('Fiche résultats'!R$5:R$94,$X19,1)&lt;&gt;""),INDEX('Fiche résultats'!R$5:R$94,$X19,1),"")</f>
      </c>
      <c r="S19" s="148">
        <f>IF(AND($X$35&gt;1,$Y19&lt;$X$35,INDEX('Fiche résultats'!S$5:S$94,$X19,1)&lt;&gt;""),INDEX('Fiche résultats'!S$5:S$94,$X19,1),"")</f>
      </c>
      <c r="T19" s="147">
        <f>IF(AND($X$35&gt;1,$Y19&lt;$X$35,INDEX('Fiche résultats'!T$5:T$94,$X19,1)&lt;&gt;""),INDEX('Fiche résultats'!T$5:T$94,$X19,1),"")</f>
      </c>
      <c r="U19" s="149">
        <f>IF(AND($X$35&gt;1,$Y19&lt;$X$35,INDEX('Fiche résultats'!U$5:U$94,$X19,1)&lt;&gt;""),INDEX('Fiche résultats'!U$5:U$94,$X19,1),"")</f>
      </c>
      <c r="V19" s="150">
        <f>IF(AND($X$35&gt;1,$Y19&lt;$X$35,INDEX('Fiche résultats'!V$5:V$94,$X19,1)&lt;&gt;""),INDEX('Fiche résultats'!V$5:V$94,$X19,1),"")</f>
      </c>
      <c r="W19" s="97"/>
      <c r="X19" s="162">
        <f>MATCH(Y19,'Fiche résultats'!X$5:X$95,0)</f>
        <v>1</v>
      </c>
      <c r="Y19" s="143">
        <f>IF(Y18+1&lt;'Fiche résultats'!X$95,Y18+1,'Fiche résultats'!X$95)</f>
        <v>1</v>
      </c>
      <c r="Z19" s="97"/>
      <c r="AB19" s="161"/>
    </row>
    <row r="20" spans="1:28" ht="21" customHeight="1" thickBot="1">
      <c r="A20" s="145">
        <f>IF(AND($X$35&gt;1,$Y20&lt;$X$35,INDEX('Fiche résultats'!A$5:A$94,$X20,1)&lt;&gt;""),INDEX('Fiche résultats'!A$5:A$94,$X20,1),"")</f>
      </c>
      <c r="B20" s="146">
        <f>IF(AND($X$35&gt;1,$Y20&lt;$X$35,INDEX('Fiche résultats'!B$5:B$94,$X20,1)&lt;&gt;""),INDEX('Fiche résultats'!B$5:B$94,$X20,1),"")</f>
      </c>
      <c r="C20" s="146">
        <f>IF(AND($X$35&gt;1,$Y20&lt;$X$35,INDEX('Fiche résultats'!C$5:C$94,$X20,1)&lt;&gt;""),INDEX('Fiche résultats'!C$5:C$94,$X20,1),"")</f>
      </c>
      <c r="D20" s="153">
        <f>IF(AND($X$35&gt;1,$Y20&lt;$X$35,INDEX('Fiche résultats'!D$5:D$94,$X20,1)&lt;&gt;""),INDEX('Fiche résultats'!D$5:D$94,$X20,1),"")</f>
      </c>
      <c r="E20" s="152">
        <f>IF(AND($X$35&gt;1,$Y20&lt;$X$35,INDEX('Fiche résultats'!E$5:E$94,$X20,1)&lt;&gt;""),INDEX('Fiche résultats'!E$5:E$94,$X20,1),"")</f>
      </c>
      <c r="F20" s="152">
        <f>IF(AND($X$35&gt;1,$Y20&lt;$X$35,INDEX('Fiche résultats'!F$5:F$94,$X20,1)&lt;&gt;""),INDEX('Fiche résultats'!F$5:F$94,$X20,1),"")</f>
      </c>
      <c r="G20" s="145">
        <f>IF(AND($X$35&gt;1,$Y20&lt;$X$35,INDEX('Fiche résultats'!G$5:G$94,$X20,1)&lt;&gt;""),INDEX('Fiche résultats'!G$5:G$94,$X20,1),"")</f>
      </c>
      <c r="H20" s="147">
        <f>IF(AND($X$35&gt;1,$Y20&lt;$X$35,INDEX('Fiche résultats'!H$5:H$94,$X20,1)&lt;&gt;""),INDEX('Fiche résultats'!H$5:H$94,$X20,1),"")</f>
      </c>
      <c r="I20" s="145">
        <f>IF(AND($X$35&gt;1,$Y20&lt;$X$35,INDEX('Fiche résultats'!I$5:I$94,$X20,1)&lt;&gt;""),INDEX('Fiche résultats'!I$5:I$94,$X20,1),"")</f>
      </c>
      <c r="J20" s="147">
        <f>IF(AND($X$35&gt;1,$Y20&lt;$X$35,INDEX('Fiche résultats'!J$5:J$94,$X20,1)&lt;&gt;""),INDEX('Fiche résultats'!J$5:J$94,$X20,1),"")</f>
      </c>
      <c r="K20" s="145">
        <f>IF(AND($X$35&gt;1,$Y20&lt;$X$35,INDEX('Fiche résultats'!K$5:K$94,$X20,1)&lt;&gt;""),INDEX('Fiche résultats'!K$5:K$94,$X20,1),"")</f>
      </c>
      <c r="L20" s="147">
        <f>IF(AND($X$35&gt;1,$Y20&lt;$X$35,INDEX('Fiche résultats'!L$5:L$94,$X20,1)&lt;&gt;""),INDEX('Fiche résultats'!L$5:L$94,$X20,1),"")</f>
      </c>
      <c r="M20" s="145">
        <f>IF(AND($X$35&gt;1,$Y20&lt;$X$35,INDEX('Fiche résultats'!M$5:M$94,$X20,1)&lt;&gt;""),INDEX('Fiche résultats'!M$5:M$94,$X20,1),"")</f>
      </c>
      <c r="N20" s="147">
        <f>IF(AND($X$35&gt;1,$Y20&lt;$X$35,INDEX('Fiche résultats'!N$5:N$94,$X20,1)&lt;&gt;""),INDEX('Fiche résultats'!N$5:N$94,$X20,1),"")</f>
      </c>
      <c r="O20" s="145">
        <f>IF(AND($X$35&gt;1,$Y20&lt;$X$35,INDEX('Fiche résultats'!O$5:O$94,$X20,1)&lt;&gt;""),INDEX('Fiche résultats'!O$5:O$94,$X20,1),"")</f>
      </c>
      <c r="P20" s="147">
        <f>IF(AND($X$35&gt;1,$Y20&lt;$X$35,INDEX('Fiche résultats'!P$5:P$94,$X20,1)&lt;&gt;""),INDEX('Fiche résultats'!P$5:P$94,$X20,1),"")</f>
      </c>
      <c r="Q20" s="145">
        <f>IF(AND($X$35&gt;1,$Y20&lt;$X$35,INDEX('Fiche résultats'!Q$5:Q$94,$X20,1)&lt;&gt;""),INDEX('Fiche résultats'!Q$5:Q$94,$X20,1),"")</f>
      </c>
      <c r="R20" s="147">
        <f>IF(AND($X$35&gt;1,$Y20&lt;$X$35,INDEX('Fiche résultats'!R$5:R$94,$X20,1)&lt;&gt;""),INDEX('Fiche résultats'!R$5:R$94,$X20,1),"")</f>
      </c>
      <c r="S20" s="148">
        <f>IF(AND($X$35&gt;1,$Y20&lt;$X$35,INDEX('Fiche résultats'!S$5:S$94,$X20,1)&lt;&gt;""),INDEX('Fiche résultats'!S$5:S$94,$X20,1),"")</f>
      </c>
      <c r="T20" s="147">
        <f>IF(AND($X$35&gt;1,$Y20&lt;$X$35,INDEX('Fiche résultats'!T$5:T$94,$X20,1)&lt;&gt;""),INDEX('Fiche résultats'!T$5:T$94,$X20,1),"")</f>
      </c>
      <c r="U20" s="149">
        <f>IF(AND($X$35&gt;1,$Y20&lt;$X$35,INDEX('Fiche résultats'!U$5:U$94,$X20,1)&lt;&gt;""),INDEX('Fiche résultats'!U$5:U$94,$X20,1),"")</f>
      </c>
      <c r="V20" s="150">
        <f>IF(AND($X$35&gt;1,$Y20&lt;$X$35,INDEX('Fiche résultats'!V$5:V$94,$X20,1)&lt;&gt;""),INDEX('Fiche résultats'!V$5:V$94,$X20,1),"")</f>
      </c>
      <c r="W20" s="97"/>
      <c r="X20" s="162">
        <f>MATCH(Y20,'Fiche résultats'!X$5:X$95,0)</f>
        <v>1</v>
      </c>
      <c r="Y20" s="143">
        <f>IF(Y19+1&lt;'Fiche résultats'!X$95,Y19+1,'Fiche résultats'!X$95)</f>
        <v>1</v>
      </c>
      <c r="Z20" s="97"/>
      <c r="AB20" s="161"/>
    </row>
    <row r="21" spans="1:28" ht="21" customHeight="1" thickBot="1">
      <c r="A21" s="145">
        <f>IF(AND($X$35&gt;1,$Y21&lt;$X$35,INDEX('Fiche résultats'!A$5:A$94,$X21,1)&lt;&gt;""),INDEX('Fiche résultats'!A$5:A$94,$X21,1),"")</f>
      </c>
      <c r="B21" s="146">
        <f>IF(AND($X$35&gt;1,$Y21&lt;$X$35,INDEX('Fiche résultats'!B$5:B$94,$X21,1)&lt;&gt;""),INDEX('Fiche résultats'!B$5:B$94,$X21,1),"")</f>
      </c>
      <c r="C21" s="146">
        <f>IF(AND($X$35&gt;1,$Y21&lt;$X$35,INDEX('Fiche résultats'!C$5:C$94,$X21,1)&lt;&gt;""),INDEX('Fiche résultats'!C$5:C$94,$X21,1),"")</f>
      </c>
      <c r="D21" s="153">
        <f>IF(AND($X$35&gt;1,$Y21&lt;$X$35,INDEX('Fiche résultats'!D$5:D$94,$X21,1)&lt;&gt;""),INDEX('Fiche résultats'!D$5:D$94,$X21,1),"")</f>
      </c>
      <c r="E21" s="152">
        <f>IF(AND($X$35&gt;1,$Y21&lt;$X$35,INDEX('Fiche résultats'!E$5:E$94,$X21,1)&lt;&gt;""),INDEX('Fiche résultats'!E$5:E$94,$X21,1),"")</f>
      </c>
      <c r="F21" s="152">
        <f>IF(AND($X$35&gt;1,$Y21&lt;$X$35,INDEX('Fiche résultats'!F$5:F$94,$X21,1)&lt;&gt;""),INDEX('Fiche résultats'!F$5:F$94,$X21,1),"")</f>
      </c>
      <c r="G21" s="145">
        <f>IF(AND($X$35&gt;1,$Y21&lt;$X$35,INDEX('Fiche résultats'!G$5:G$94,$X21,1)&lt;&gt;""),INDEX('Fiche résultats'!G$5:G$94,$X21,1),"")</f>
      </c>
      <c r="H21" s="147">
        <f>IF(AND($X$35&gt;1,$Y21&lt;$X$35,INDEX('Fiche résultats'!H$5:H$94,$X21,1)&lt;&gt;""),INDEX('Fiche résultats'!H$5:H$94,$X21,1),"")</f>
      </c>
      <c r="I21" s="145">
        <f>IF(AND($X$35&gt;1,$Y21&lt;$X$35,INDEX('Fiche résultats'!I$5:I$94,$X21,1)&lt;&gt;""),INDEX('Fiche résultats'!I$5:I$94,$X21,1),"")</f>
      </c>
      <c r="J21" s="147">
        <f>IF(AND($X$35&gt;1,$Y21&lt;$X$35,INDEX('Fiche résultats'!J$5:J$94,$X21,1)&lt;&gt;""),INDEX('Fiche résultats'!J$5:J$94,$X21,1),"")</f>
      </c>
      <c r="K21" s="145">
        <f>IF(AND($X$35&gt;1,$Y21&lt;$X$35,INDEX('Fiche résultats'!K$5:K$94,$X21,1)&lt;&gt;""),INDEX('Fiche résultats'!K$5:K$94,$X21,1),"")</f>
      </c>
      <c r="L21" s="147">
        <f>IF(AND($X$35&gt;1,$Y21&lt;$X$35,INDEX('Fiche résultats'!L$5:L$94,$X21,1)&lt;&gt;""),INDEX('Fiche résultats'!L$5:L$94,$X21,1),"")</f>
      </c>
      <c r="M21" s="145">
        <f>IF(AND($X$35&gt;1,$Y21&lt;$X$35,INDEX('Fiche résultats'!M$5:M$94,$X21,1)&lt;&gt;""),INDEX('Fiche résultats'!M$5:M$94,$X21,1),"")</f>
      </c>
      <c r="N21" s="147">
        <f>IF(AND($X$35&gt;1,$Y21&lt;$X$35,INDEX('Fiche résultats'!N$5:N$94,$X21,1)&lt;&gt;""),INDEX('Fiche résultats'!N$5:N$94,$X21,1),"")</f>
      </c>
      <c r="O21" s="145">
        <f>IF(AND($X$35&gt;1,$Y21&lt;$X$35,INDEX('Fiche résultats'!O$5:O$94,$X21,1)&lt;&gt;""),INDEX('Fiche résultats'!O$5:O$94,$X21,1),"")</f>
      </c>
      <c r="P21" s="147">
        <f>IF(AND($X$35&gt;1,$Y21&lt;$X$35,INDEX('Fiche résultats'!P$5:P$94,$X21,1)&lt;&gt;""),INDEX('Fiche résultats'!P$5:P$94,$X21,1),"")</f>
      </c>
      <c r="Q21" s="145">
        <f>IF(AND($X$35&gt;1,$Y21&lt;$X$35,INDEX('Fiche résultats'!Q$5:Q$94,$X21,1)&lt;&gt;""),INDEX('Fiche résultats'!Q$5:Q$94,$X21,1),"")</f>
      </c>
      <c r="R21" s="147">
        <f>IF(AND($X$35&gt;1,$Y21&lt;$X$35,INDEX('Fiche résultats'!R$5:R$94,$X21,1)&lt;&gt;""),INDEX('Fiche résultats'!R$5:R$94,$X21,1),"")</f>
      </c>
      <c r="S21" s="148">
        <f>IF(AND($X$35&gt;1,$Y21&lt;$X$35,INDEX('Fiche résultats'!S$5:S$94,$X21,1)&lt;&gt;""),INDEX('Fiche résultats'!S$5:S$94,$X21,1),"")</f>
      </c>
      <c r="T21" s="147">
        <f>IF(AND($X$35&gt;1,$Y21&lt;$X$35,INDEX('Fiche résultats'!T$5:T$94,$X21,1)&lt;&gt;""),INDEX('Fiche résultats'!T$5:T$94,$X21,1),"")</f>
      </c>
      <c r="U21" s="149">
        <f>IF(AND($X$35&gt;1,$Y21&lt;$X$35,INDEX('Fiche résultats'!U$5:U$94,$X21,1)&lt;&gt;""),INDEX('Fiche résultats'!U$5:U$94,$X21,1),"")</f>
      </c>
      <c r="V21" s="150">
        <f>IF(AND($X$35&gt;1,$Y21&lt;$X$35,INDEX('Fiche résultats'!V$5:V$94,$X21,1)&lt;&gt;""),INDEX('Fiche résultats'!V$5:V$94,$X21,1),"")</f>
      </c>
      <c r="W21" s="97"/>
      <c r="X21" s="162">
        <f>MATCH(Y21,'Fiche résultats'!X$5:X$95,0)</f>
        <v>1</v>
      </c>
      <c r="Y21" s="143">
        <f>IF(Y20+1&lt;'Fiche résultats'!X$95,Y20+1,'Fiche résultats'!X$95)</f>
        <v>1</v>
      </c>
      <c r="Z21" s="97"/>
      <c r="AB21" s="161"/>
    </row>
    <row r="22" spans="1:28" ht="21" customHeight="1" thickBot="1">
      <c r="A22" s="145">
        <f>IF(AND($X$35&gt;1,$Y22&lt;$X$35,INDEX('Fiche résultats'!A$5:A$94,$X22,1)&lt;&gt;""),INDEX('Fiche résultats'!A$5:A$94,$X22,1),"")</f>
      </c>
      <c r="B22" s="146">
        <f>IF(AND($X$35&gt;1,$Y22&lt;$X$35,INDEX('Fiche résultats'!B$5:B$94,$X22,1)&lt;&gt;""),INDEX('Fiche résultats'!B$5:B$94,$X22,1),"")</f>
      </c>
      <c r="C22" s="146">
        <f>IF(AND($X$35&gt;1,$Y22&lt;$X$35,INDEX('Fiche résultats'!C$5:C$94,$X22,1)&lt;&gt;""),INDEX('Fiche résultats'!C$5:C$94,$X22,1),"")</f>
      </c>
      <c r="D22" s="153">
        <f>IF(AND($X$35&gt;1,$Y22&lt;$X$35,INDEX('Fiche résultats'!D$5:D$94,$X22,1)&lt;&gt;""),INDEX('Fiche résultats'!D$5:D$94,$X22,1),"")</f>
      </c>
      <c r="E22" s="152">
        <f>IF(AND($X$35&gt;1,$Y22&lt;$X$35,INDEX('Fiche résultats'!E$5:E$94,$X22,1)&lt;&gt;""),INDEX('Fiche résultats'!E$5:E$94,$X22,1),"")</f>
      </c>
      <c r="F22" s="152">
        <f>IF(AND($X$35&gt;1,$Y22&lt;$X$35,INDEX('Fiche résultats'!F$5:F$94,$X22,1)&lt;&gt;""),INDEX('Fiche résultats'!F$5:F$94,$X22,1),"")</f>
      </c>
      <c r="G22" s="145">
        <f>IF(AND($X$35&gt;1,$Y22&lt;$X$35,INDEX('Fiche résultats'!G$5:G$94,$X22,1)&lt;&gt;""),INDEX('Fiche résultats'!G$5:G$94,$X22,1),"")</f>
      </c>
      <c r="H22" s="147">
        <f>IF(AND($X$35&gt;1,$Y22&lt;$X$35,INDEX('Fiche résultats'!H$5:H$94,$X22,1)&lt;&gt;""),INDEX('Fiche résultats'!H$5:H$94,$X22,1),"")</f>
      </c>
      <c r="I22" s="145">
        <f>IF(AND($X$35&gt;1,$Y22&lt;$X$35,INDEX('Fiche résultats'!I$5:I$94,$X22,1)&lt;&gt;""),INDEX('Fiche résultats'!I$5:I$94,$X22,1),"")</f>
      </c>
      <c r="J22" s="147">
        <f>IF(AND($X$35&gt;1,$Y22&lt;$X$35,INDEX('Fiche résultats'!J$5:J$94,$X22,1)&lt;&gt;""),INDEX('Fiche résultats'!J$5:J$94,$X22,1),"")</f>
      </c>
      <c r="K22" s="145">
        <f>IF(AND($X$35&gt;1,$Y22&lt;$X$35,INDEX('Fiche résultats'!K$5:K$94,$X22,1)&lt;&gt;""),INDEX('Fiche résultats'!K$5:K$94,$X22,1),"")</f>
      </c>
      <c r="L22" s="147">
        <f>IF(AND($X$35&gt;1,$Y22&lt;$X$35,INDEX('Fiche résultats'!L$5:L$94,$X22,1)&lt;&gt;""),INDEX('Fiche résultats'!L$5:L$94,$X22,1),"")</f>
      </c>
      <c r="M22" s="145">
        <f>IF(AND($X$35&gt;1,$Y22&lt;$X$35,INDEX('Fiche résultats'!M$5:M$94,$X22,1)&lt;&gt;""),INDEX('Fiche résultats'!M$5:M$94,$X22,1),"")</f>
      </c>
      <c r="N22" s="147">
        <f>IF(AND($X$35&gt;1,$Y22&lt;$X$35,INDEX('Fiche résultats'!N$5:N$94,$X22,1)&lt;&gt;""),INDEX('Fiche résultats'!N$5:N$94,$X22,1),"")</f>
      </c>
      <c r="O22" s="145">
        <f>IF(AND($X$35&gt;1,$Y22&lt;$X$35,INDEX('Fiche résultats'!O$5:O$94,$X22,1)&lt;&gt;""),INDEX('Fiche résultats'!O$5:O$94,$X22,1),"")</f>
      </c>
      <c r="P22" s="147">
        <f>IF(AND($X$35&gt;1,$Y22&lt;$X$35,INDEX('Fiche résultats'!P$5:P$94,$X22,1)&lt;&gt;""),INDEX('Fiche résultats'!P$5:P$94,$X22,1),"")</f>
      </c>
      <c r="Q22" s="145">
        <f>IF(AND($X$35&gt;1,$Y22&lt;$X$35,INDEX('Fiche résultats'!Q$5:Q$94,$X22,1)&lt;&gt;""),INDEX('Fiche résultats'!Q$5:Q$94,$X22,1),"")</f>
      </c>
      <c r="R22" s="147">
        <f>IF(AND($X$35&gt;1,$Y22&lt;$X$35,INDEX('Fiche résultats'!R$5:R$94,$X22,1)&lt;&gt;""),INDEX('Fiche résultats'!R$5:R$94,$X22,1),"")</f>
      </c>
      <c r="S22" s="148">
        <f>IF(AND($X$35&gt;1,$Y22&lt;$X$35,INDEX('Fiche résultats'!S$5:S$94,$X22,1)&lt;&gt;""),INDEX('Fiche résultats'!S$5:S$94,$X22,1),"")</f>
      </c>
      <c r="T22" s="147">
        <f>IF(AND($X$35&gt;1,$Y22&lt;$X$35,INDEX('Fiche résultats'!T$5:T$94,$X22,1)&lt;&gt;""),INDEX('Fiche résultats'!T$5:T$94,$X22,1),"")</f>
      </c>
      <c r="U22" s="149">
        <f>IF(AND($X$35&gt;1,$Y22&lt;$X$35,INDEX('Fiche résultats'!U$5:U$94,$X22,1)&lt;&gt;""),INDEX('Fiche résultats'!U$5:U$94,$X22,1),"")</f>
      </c>
      <c r="V22" s="150">
        <f>IF(AND($X$35&gt;1,$Y22&lt;$X$35,INDEX('Fiche résultats'!V$5:V$94,$X22,1)&lt;&gt;""),INDEX('Fiche résultats'!V$5:V$94,$X22,1),"")</f>
      </c>
      <c r="W22" s="97"/>
      <c r="X22" s="162">
        <f>MATCH(Y22,'Fiche résultats'!X$5:X$95,0)</f>
        <v>1</v>
      </c>
      <c r="Y22" s="143">
        <f>IF(Y21+1&lt;'Fiche résultats'!X$95,Y21+1,'Fiche résultats'!X$95)</f>
        <v>1</v>
      </c>
      <c r="Z22" s="97"/>
      <c r="AB22" s="161"/>
    </row>
    <row r="23" spans="1:28" ht="21" customHeight="1" thickBot="1">
      <c r="A23" s="145">
        <f>IF(AND($X$35&gt;1,$Y23&lt;$X$35,INDEX('Fiche résultats'!A$5:A$94,$X23,1)&lt;&gt;""),INDEX('Fiche résultats'!A$5:A$94,$X23,1),"")</f>
      </c>
      <c r="B23" s="146">
        <f>IF(AND($X$35&gt;1,$Y23&lt;$X$35,INDEX('Fiche résultats'!B$5:B$94,$X23,1)&lt;&gt;""),INDEX('Fiche résultats'!B$5:B$94,$X23,1),"")</f>
      </c>
      <c r="C23" s="146">
        <f>IF(AND($X$35&gt;1,$Y23&lt;$X$35,INDEX('Fiche résultats'!C$5:C$94,$X23,1)&lt;&gt;""),INDEX('Fiche résultats'!C$5:C$94,$X23,1),"")</f>
      </c>
      <c r="D23" s="153">
        <f>IF(AND($X$35&gt;1,$Y23&lt;$X$35,INDEX('Fiche résultats'!D$5:D$94,$X23,1)&lt;&gt;""),INDEX('Fiche résultats'!D$5:D$94,$X23,1),"")</f>
      </c>
      <c r="E23" s="152">
        <f>IF(AND($X$35&gt;1,$Y23&lt;$X$35,INDEX('Fiche résultats'!E$5:E$94,$X23,1)&lt;&gt;""),INDEX('Fiche résultats'!E$5:E$94,$X23,1),"")</f>
      </c>
      <c r="F23" s="152">
        <f>IF(AND($X$35&gt;1,$Y23&lt;$X$35,INDEX('Fiche résultats'!F$5:F$94,$X23,1)&lt;&gt;""),INDEX('Fiche résultats'!F$5:F$94,$X23,1),"")</f>
      </c>
      <c r="G23" s="145">
        <f>IF(AND($X$35&gt;1,$Y23&lt;$X$35,INDEX('Fiche résultats'!G$5:G$94,$X23,1)&lt;&gt;""),INDEX('Fiche résultats'!G$5:G$94,$X23,1),"")</f>
      </c>
      <c r="H23" s="147">
        <f>IF(AND($X$35&gt;1,$Y23&lt;$X$35,INDEX('Fiche résultats'!H$5:H$94,$X23,1)&lt;&gt;""),INDEX('Fiche résultats'!H$5:H$94,$X23,1),"")</f>
      </c>
      <c r="I23" s="145">
        <f>IF(AND($X$35&gt;1,$Y23&lt;$X$35,INDEX('Fiche résultats'!I$5:I$94,$X23,1)&lt;&gt;""),INDEX('Fiche résultats'!I$5:I$94,$X23,1),"")</f>
      </c>
      <c r="J23" s="147">
        <f>IF(AND($X$35&gt;1,$Y23&lt;$X$35,INDEX('Fiche résultats'!J$5:J$94,$X23,1)&lt;&gt;""),INDEX('Fiche résultats'!J$5:J$94,$X23,1),"")</f>
      </c>
      <c r="K23" s="145">
        <f>IF(AND($X$35&gt;1,$Y23&lt;$X$35,INDEX('Fiche résultats'!K$5:K$94,$X23,1)&lt;&gt;""),INDEX('Fiche résultats'!K$5:K$94,$X23,1),"")</f>
      </c>
      <c r="L23" s="147">
        <f>IF(AND($X$35&gt;1,$Y23&lt;$X$35,INDEX('Fiche résultats'!L$5:L$94,$X23,1)&lt;&gt;""),INDEX('Fiche résultats'!L$5:L$94,$X23,1),"")</f>
      </c>
      <c r="M23" s="145">
        <f>IF(AND($X$35&gt;1,$Y23&lt;$X$35,INDEX('Fiche résultats'!M$5:M$94,$X23,1)&lt;&gt;""),INDEX('Fiche résultats'!M$5:M$94,$X23,1),"")</f>
      </c>
      <c r="N23" s="147">
        <f>IF(AND($X$35&gt;1,$Y23&lt;$X$35,INDEX('Fiche résultats'!N$5:N$94,$X23,1)&lt;&gt;""),INDEX('Fiche résultats'!N$5:N$94,$X23,1),"")</f>
      </c>
      <c r="O23" s="145">
        <f>IF(AND($X$35&gt;1,$Y23&lt;$X$35,INDEX('Fiche résultats'!O$5:O$94,$X23,1)&lt;&gt;""),INDEX('Fiche résultats'!O$5:O$94,$X23,1),"")</f>
      </c>
      <c r="P23" s="147">
        <f>IF(AND($X$35&gt;1,$Y23&lt;$X$35,INDEX('Fiche résultats'!P$5:P$94,$X23,1)&lt;&gt;""),INDEX('Fiche résultats'!P$5:P$94,$X23,1),"")</f>
      </c>
      <c r="Q23" s="145">
        <f>IF(AND($X$35&gt;1,$Y23&lt;$X$35,INDEX('Fiche résultats'!Q$5:Q$94,$X23,1)&lt;&gt;""),INDEX('Fiche résultats'!Q$5:Q$94,$X23,1),"")</f>
      </c>
      <c r="R23" s="147">
        <f>IF(AND($X$35&gt;1,$Y23&lt;$X$35,INDEX('Fiche résultats'!R$5:R$94,$X23,1)&lt;&gt;""),INDEX('Fiche résultats'!R$5:R$94,$X23,1),"")</f>
      </c>
      <c r="S23" s="148">
        <f>IF(AND($X$35&gt;1,$Y23&lt;$X$35,INDEX('Fiche résultats'!S$5:S$94,$X23,1)&lt;&gt;""),INDEX('Fiche résultats'!S$5:S$94,$X23,1),"")</f>
      </c>
      <c r="T23" s="147">
        <f>IF(AND($X$35&gt;1,$Y23&lt;$X$35,INDEX('Fiche résultats'!T$5:T$94,$X23,1)&lt;&gt;""),INDEX('Fiche résultats'!T$5:T$94,$X23,1),"")</f>
      </c>
      <c r="U23" s="149">
        <f>IF(AND($X$35&gt;1,$Y23&lt;$X$35,INDEX('Fiche résultats'!U$5:U$94,$X23,1)&lt;&gt;""),INDEX('Fiche résultats'!U$5:U$94,$X23,1),"")</f>
      </c>
      <c r="V23" s="150">
        <f>IF(AND($X$35&gt;1,$Y23&lt;$X$35,INDEX('Fiche résultats'!V$5:V$94,$X23,1)&lt;&gt;""),INDEX('Fiche résultats'!V$5:V$94,$X23,1),"")</f>
      </c>
      <c r="W23" s="97"/>
      <c r="X23" s="162">
        <f>MATCH(Y23,'Fiche résultats'!X$5:X$95,0)</f>
        <v>1</v>
      </c>
      <c r="Y23" s="143">
        <f>IF(Y22+1&lt;'Fiche résultats'!X$95,Y22+1,'Fiche résultats'!X$95)</f>
        <v>1</v>
      </c>
      <c r="Z23" s="97"/>
      <c r="AB23" s="161"/>
    </row>
    <row r="24" spans="1:28" ht="21" customHeight="1" thickBot="1">
      <c r="A24" s="145">
        <f>IF(AND($X$35&gt;1,$Y24&lt;$X$35,INDEX('Fiche résultats'!A$5:A$94,$X24,1)&lt;&gt;""),INDEX('Fiche résultats'!A$5:A$94,$X24,1),"")</f>
      </c>
      <c r="B24" s="146">
        <f>IF(AND($X$35&gt;1,$Y24&lt;$X$35,INDEX('Fiche résultats'!B$5:B$94,$X24,1)&lt;&gt;""),INDEX('Fiche résultats'!B$5:B$94,$X24,1),"")</f>
      </c>
      <c r="C24" s="146">
        <f>IF(AND($X$35&gt;1,$Y24&lt;$X$35,INDEX('Fiche résultats'!C$5:C$94,$X24,1)&lt;&gt;""),INDEX('Fiche résultats'!C$5:C$94,$X24,1),"")</f>
      </c>
      <c r="D24" s="153">
        <f>IF(AND($X$35&gt;1,$Y24&lt;$X$35,INDEX('Fiche résultats'!D$5:D$94,$X24,1)&lt;&gt;""),INDEX('Fiche résultats'!D$5:D$94,$X24,1),"")</f>
      </c>
      <c r="E24" s="152">
        <f>IF(AND($X$35&gt;1,$Y24&lt;$X$35,INDEX('Fiche résultats'!E$5:E$94,$X24,1)&lt;&gt;""),INDEX('Fiche résultats'!E$5:E$94,$X24,1),"")</f>
      </c>
      <c r="F24" s="152">
        <f>IF(AND($X$35&gt;1,$Y24&lt;$X$35,INDEX('Fiche résultats'!F$5:F$94,$X24,1)&lt;&gt;""),INDEX('Fiche résultats'!F$5:F$94,$X24,1),"")</f>
      </c>
      <c r="G24" s="145">
        <f>IF(AND($X$35&gt;1,$Y24&lt;$X$35,INDEX('Fiche résultats'!G$5:G$94,$X24,1)&lt;&gt;""),INDEX('Fiche résultats'!G$5:G$94,$X24,1),"")</f>
      </c>
      <c r="H24" s="147">
        <f>IF(AND($X$35&gt;1,$Y24&lt;$X$35,INDEX('Fiche résultats'!H$5:H$94,$X24,1)&lt;&gt;""),INDEX('Fiche résultats'!H$5:H$94,$X24,1),"")</f>
      </c>
      <c r="I24" s="145">
        <f>IF(AND($X$35&gt;1,$Y24&lt;$X$35,INDEX('Fiche résultats'!I$5:I$94,$X24,1)&lt;&gt;""),INDEX('Fiche résultats'!I$5:I$94,$X24,1),"")</f>
      </c>
      <c r="J24" s="147">
        <f>IF(AND($X$35&gt;1,$Y24&lt;$X$35,INDEX('Fiche résultats'!J$5:J$94,$X24,1)&lt;&gt;""),INDEX('Fiche résultats'!J$5:J$94,$X24,1),"")</f>
      </c>
      <c r="K24" s="145">
        <f>IF(AND($X$35&gt;1,$Y24&lt;$X$35,INDEX('Fiche résultats'!K$5:K$94,$X24,1)&lt;&gt;""),INDEX('Fiche résultats'!K$5:K$94,$X24,1),"")</f>
      </c>
      <c r="L24" s="147">
        <f>IF(AND($X$35&gt;1,$Y24&lt;$X$35,INDEX('Fiche résultats'!L$5:L$94,$X24,1)&lt;&gt;""),INDEX('Fiche résultats'!L$5:L$94,$X24,1),"")</f>
      </c>
      <c r="M24" s="145">
        <f>IF(AND($X$35&gt;1,$Y24&lt;$X$35,INDEX('Fiche résultats'!M$5:M$94,$X24,1)&lt;&gt;""),INDEX('Fiche résultats'!M$5:M$94,$X24,1),"")</f>
      </c>
      <c r="N24" s="147">
        <f>IF(AND($X$35&gt;1,$Y24&lt;$X$35,INDEX('Fiche résultats'!N$5:N$94,$X24,1)&lt;&gt;""),INDEX('Fiche résultats'!N$5:N$94,$X24,1),"")</f>
      </c>
      <c r="O24" s="145">
        <f>IF(AND($X$35&gt;1,$Y24&lt;$X$35,INDEX('Fiche résultats'!O$5:O$94,$X24,1)&lt;&gt;""),INDEX('Fiche résultats'!O$5:O$94,$X24,1),"")</f>
      </c>
      <c r="P24" s="147">
        <f>IF(AND($X$35&gt;1,$Y24&lt;$X$35,INDEX('Fiche résultats'!P$5:P$94,$X24,1)&lt;&gt;""),INDEX('Fiche résultats'!P$5:P$94,$X24,1),"")</f>
      </c>
      <c r="Q24" s="145">
        <f>IF(AND($X$35&gt;1,$Y24&lt;$X$35,INDEX('Fiche résultats'!Q$5:Q$94,$X24,1)&lt;&gt;""),INDEX('Fiche résultats'!Q$5:Q$94,$X24,1),"")</f>
      </c>
      <c r="R24" s="147">
        <f>IF(AND($X$35&gt;1,$Y24&lt;$X$35,INDEX('Fiche résultats'!R$5:R$94,$X24,1)&lt;&gt;""),INDEX('Fiche résultats'!R$5:R$94,$X24,1),"")</f>
      </c>
      <c r="S24" s="148">
        <f>IF(AND($X$35&gt;1,$Y24&lt;$X$35,INDEX('Fiche résultats'!S$5:S$94,$X24,1)&lt;&gt;""),INDEX('Fiche résultats'!S$5:S$94,$X24,1),"")</f>
      </c>
      <c r="T24" s="147">
        <f>IF(AND($X$35&gt;1,$Y24&lt;$X$35,INDEX('Fiche résultats'!T$5:T$94,$X24,1)&lt;&gt;""),INDEX('Fiche résultats'!T$5:T$94,$X24,1),"")</f>
      </c>
      <c r="U24" s="149">
        <f>IF(AND($X$35&gt;1,$Y24&lt;$X$35,INDEX('Fiche résultats'!U$5:U$94,$X24,1)&lt;&gt;""),INDEX('Fiche résultats'!U$5:U$94,$X24,1),"")</f>
      </c>
      <c r="V24" s="150">
        <f>IF(AND($X$35&gt;1,$Y24&lt;$X$35,INDEX('Fiche résultats'!V$5:V$94,$X24,1)&lt;&gt;""),INDEX('Fiche résultats'!V$5:V$94,$X24,1),"")</f>
      </c>
      <c r="W24" s="97"/>
      <c r="X24" s="162">
        <f>MATCH(Y24,'Fiche résultats'!X$5:X$95,0)</f>
        <v>1</v>
      </c>
      <c r="Y24" s="143">
        <f>IF(Y23+1&lt;'Fiche résultats'!X$95,Y23+1,'Fiche résultats'!X$95)</f>
        <v>1</v>
      </c>
      <c r="Z24" s="97"/>
      <c r="AB24" s="161"/>
    </row>
    <row r="25" spans="1:26" ht="21" customHeight="1" thickBot="1">
      <c r="A25" s="145">
        <f>IF(AND($X$35&gt;1,$Y25&lt;$X$35,INDEX('Fiche résultats'!A$5:A$94,$X25,1)&lt;&gt;""),INDEX('Fiche résultats'!A$5:A$94,$X25,1),"")</f>
      </c>
      <c r="B25" s="146">
        <f>IF(AND($X$35&gt;1,$Y25&lt;$X$35,INDEX('Fiche résultats'!B$5:B$94,$X25,1)&lt;&gt;""),INDEX('Fiche résultats'!B$5:B$94,$X25,1),"")</f>
      </c>
      <c r="C25" s="146">
        <f>IF(AND($X$35&gt;1,$Y25&lt;$X$35,INDEX('Fiche résultats'!C$5:C$94,$X25,1)&lt;&gt;""),INDEX('Fiche résultats'!C$5:C$94,$X25,1),"")</f>
      </c>
      <c r="D25" s="153">
        <f>IF(AND($X$35&gt;1,$Y25&lt;$X$35,INDEX('Fiche résultats'!D$5:D$94,$X25,1)&lt;&gt;""),INDEX('Fiche résultats'!D$5:D$94,$X25,1),"")</f>
      </c>
      <c r="E25" s="152">
        <f>IF(AND($X$35&gt;1,$Y25&lt;$X$35,INDEX('Fiche résultats'!E$5:E$94,$X25,1)&lt;&gt;""),INDEX('Fiche résultats'!E$5:E$94,$X25,1),"")</f>
      </c>
      <c r="F25" s="152">
        <f>IF(AND($X$35&gt;1,$Y25&lt;$X$35,INDEX('Fiche résultats'!F$5:F$94,$X25,1)&lt;&gt;""),INDEX('Fiche résultats'!F$5:F$94,$X25,1),"")</f>
      </c>
      <c r="G25" s="145">
        <f>IF(AND($X$35&gt;1,$Y25&lt;$X$35,INDEX('Fiche résultats'!G$5:G$94,$X25,1)&lt;&gt;""),INDEX('Fiche résultats'!G$5:G$94,$X25,1),"")</f>
      </c>
      <c r="H25" s="147">
        <f>IF(AND($X$35&gt;1,$Y25&lt;$X$35,INDEX('Fiche résultats'!H$5:H$94,$X25,1)&lt;&gt;""),INDEX('Fiche résultats'!H$5:H$94,$X25,1),"")</f>
      </c>
      <c r="I25" s="145">
        <f>IF(AND($X$35&gt;1,$Y25&lt;$X$35,INDEX('Fiche résultats'!I$5:I$94,$X25,1)&lt;&gt;""),INDEX('Fiche résultats'!I$5:I$94,$X25,1),"")</f>
      </c>
      <c r="J25" s="147">
        <f>IF(AND($X$35&gt;1,$Y25&lt;$X$35,INDEX('Fiche résultats'!J$5:J$94,$X25,1)&lt;&gt;""),INDEX('Fiche résultats'!J$5:J$94,$X25,1),"")</f>
      </c>
      <c r="K25" s="145">
        <f>IF(AND($X$35&gt;1,$Y25&lt;$X$35,INDEX('Fiche résultats'!K$5:K$94,$X25,1)&lt;&gt;""),INDEX('Fiche résultats'!K$5:K$94,$X25,1),"")</f>
      </c>
      <c r="L25" s="147">
        <f>IF(AND($X$35&gt;1,$Y25&lt;$X$35,INDEX('Fiche résultats'!L$5:L$94,$X25,1)&lt;&gt;""),INDEX('Fiche résultats'!L$5:L$94,$X25,1),"")</f>
      </c>
      <c r="M25" s="145">
        <f>IF(AND($X$35&gt;1,$Y25&lt;$X$35,INDEX('Fiche résultats'!M$5:M$94,$X25,1)&lt;&gt;""),INDEX('Fiche résultats'!M$5:M$94,$X25,1),"")</f>
      </c>
      <c r="N25" s="147">
        <f>IF(AND($X$35&gt;1,$Y25&lt;$X$35,INDEX('Fiche résultats'!N$5:N$94,$X25,1)&lt;&gt;""),INDEX('Fiche résultats'!N$5:N$94,$X25,1),"")</f>
      </c>
      <c r="O25" s="145">
        <f>IF(AND($X$35&gt;1,$Y25&lt;$X$35,INDEX('Fiche résultats'!O$5:O$94,$X25,1)&lt;&gt;""),INDEX('Fiche résultats'!O$5:O$94,$X25,1),"")</f>
      </c>
      <c r="P25" s="147">
        <f>IF(AND($X$35&gt;1,$Y25&lt;$X$35,INDEX('Fiche résultats'!P$5:P$94,$X25,1)&lt;&gt;""),INDEX('Fiche résultats'!P$5:P$94,$X25,1),"")</f>
      </c>
      <c r="Q25" s="145">
        <f>IF(AND($X$35&gt;1,$Y25&lt;$X$35,INDEX('Fiche résultats'!Q$5:Q$94,$X25,1)&lt;&gt;""),INDEX('Fiche résultats'!Q$5:Q$94,$X25,1),"")</f>
      </c>
      <c r="R25" s="147">
        <f>IF(AND($X$35&gt;1,$Y25&lt;$X$35,INDEX('Fiche résultats'!R$5:R$94,$X25,1)&lt;&gt;""),INDEX('Fiche résultats'!R$5:R$94,$X25,1),"")</f>
      </c>
      <c r="S25" s="148">
        <f>IF(AND($X$35&gt;1,$Y25&lt;$X$35,INDEX('Fiche résultats'!S$5:S$94,$X25,1)&lt;&gt;""),INDEX('Fiche résultats'!S$5:S$94,$X25,1),"")</f>
      </c>
      <c r="T25" s="147">
        <f>IF(AND($X$35&gt;1,$Y25&lt;$X$35,INDEX('Fiche résultats'!T$5:T$94,$X25,1)&lt;&gt;""),INDEX('Fiche résultats'!T$5:T$94,$X25,1),"")</f>
      </c>
      <c r="U25" s="149">
        <f>IF(AND($X$35&gt;1,$Y25&lt;$X$35,INDEX('Fiche résultats'!U$5:U$94,$X25,1)&lt;&gt;""),INDEX('Fiche résultats'!U$5:U$94,$X25,1),"")</f>
      </c>
      <c r="V25" s="150">
        <f>IF(AND($X$35&gt;1,$Y25&lt;$X$35,INDEX('Fiche résultats'!V$5:V$94,$X25,1)&lt;&gt;""),INDEX('Fiche résultats'!V$5:V$94,$X25,1),"")</f>
      </c>
      <c r="W25" s="97"/>
      <c r="X25" s="162">
        <f>MATCH(Y25,'Fiche résultats'!X$5:X$95,0)</f>
        <v>1</v>
      </c>
      <c r="Y25" s="143">
        <f>IF(Y24+1&lt;'Fiche résultats'!X$95,Y24+1,'Fiche résultats'!X$95)</f>
        <v>1</v>
      </c>
      <c r="Z25" s="97"/>
    </row>
    <row r="26" spans="1:26" ht="21" customHeight="1" thickBot="1">
      <c r="A26" s="145">
        <f>IF(AND($X$35&gt;1,$Y26&lt;$X$35,INDEX('Fiche résultats'!A$5:A$94,$X26,1)&lt;&gt;""),INDEX('Fiche résultats'!A$5:A$94,$X26,1),"")</f>
      </c>
      <c r="B26" s="146">
        <f>IF(AND($X$35&gt;1,$Y26&lt;$X$35,INDEX('Fiche résultats'!B$5:B$94,$X26,1)&lt;&gt;""),INDEX('Fiche résultats'!B$5:B$94,$X26,1),"")</f>
      </c>
      <c r="C26" s="146">
        <f>IF(AND($X$35&gt;1,$Y26&lt;$X$35,INDEX('Fiche résultats'!C$5:C$94,$X26,1)&lt;&gt;""),INDEX('Fiche résultats'!C$5:C$94,$X26,1),"")</f>
      </c>
      <c r="D26" s="153">
        <f>IF(AND($X$35&gt;1,$Y26&lt;$X$35,INDEX('Fiche résultats'!D$5:D$94,$X26,1)&lt;&gt;""),INDEX('Fiche résultats'!D$5:D$94,$X26,1),"")</f>
      </c>
      <c r="E26" s="152">
        <f>IF(AND($X$35&gt;1,$Y26&lt;$X$35,INDEX('Fiche résultats'!E$5:E$94,$X26,1)&lt;&gt;""),INDEX('Fiche résultats'!E$5:E$94,$X26,1),"")</f>
      </c>
      <c r="F26" s="152">
        <f>IF(AND($X$35&gt;1,$Y26&lt;$X$35,INDEX('Fiche résultats'!F$5:F$94,$X26,1)&lt;&gt;""),INDEX('Fiche résultats'!F$5:F$94,$X26,1),"")</f>
      </c>
      <c r="G26" s="145">
        <f>IF(AND($X$35&gt;1,$Y26&lt;$X$35,INDEX('Fiche résultats'!G$5:G$94,$X26,1)&lt;&gt;""),INDEX('Fiche résultats'!G$5:G$94,$X26,1),"")</f>
      </c>
      <c r="H26" s="147">
        <f>IF(AND($X$35&gt;1,$Y26&lt;$X$35,INDEX('Fiche résultats'!H$5:H$94,$X26,1)&lt;&gt;""),INDEX('Fiche résultats'!H$5:H$94,$X26,1),"")</f>
      </c>
      <c r="I26" s="145">
        <f>IF(AND($X$35&gt;1,$Y26&lt;$X$35,INDEX('Fiche résultats'!I$5:I$94,$X26,1)&lt;&gt;""),INDEX('Fiche résultats'!I$5:I$94,$X26,1),"")</f>
      </c>
      <c r="J26" s="147">
        <f>IF(AND($X$35&gt;1,$Y26&lt;$X$35,INDEX('Fiche résultats'!J$5:J$94,$X26,1)&lt;&gt;""),INDEX('Fiche résultats'!J$5:J$94,$X26,1),"")</f>
      </c>
      <c r="K26" s="145">
        <f>IF(AND($X$35&gt;1,$Y26&lt;$X$35,INDEX('Fiche résultats'!K$5:K$94,$X26,1)&lt;&gt;""),INDEX('Fiche résultats'!K$5:K$94,$X26,1),"")</f>
      </c>
      <c r="L26" s="147">
        <f>IF(AND($X$35&gt;1,$Y26&lt;$X$35,INDEX('Fiche résultats'!L$5:L$94,$X26,1)&lt;&gt;""),INDEX('Fiche résultats'!L$5:L$94,$X26,1),"")</f>
      </c>
      <c r="M26" s="145">
        <f>IF(AND($X$35&gt;1,$Y26&lt;$X$35,INDEX('Fiche résultats'!M$5:M$94,$X26,1)&lt;&gt;""),INDEX('Fiche résultats'!M$5:M$94,$X26,1),"")</f>
      </c>
      <c r="N26" s="147">
        <f>IF(AND($X$35&gt;1,$Y26&lt;$X$35,INDEX('Fiche résultats'!N$5:N$94,$X26,1)&lt;&gt;""),INDEX('Fiche résultats'!N$5:N$94,$X26,1),"")</f>
      </c>
      <c r="O26" s="145">
        <f>IF(AND($X$35&gt;1,$Y26&lt;$X$35,INDEX('Fiche résultats'!O$5:O$94,$X26,1)&lt;&gt;""),INDEX('Fiche résultats'!O$5:O$94,$X26,1),"")</f>
      </c>
      <c r="P26" s="147">
        <f>IF(AND($X$35&gt;1,$Y26&lt;$X$35,INDEX('Fiche résultats'!P$5:P$94,$X26,1)&lt;&gt;""),INDEX('Fiche résultats'!P$5:P$94,$X26,1),"")</f>
      </c>
      <c r="Q26" s="145">
        <f>IF(AND($X$35&gt;1,$Y26&lt;$X$35,INDEX('Fiche résultats'!Q$5:Q$94,$X26,1)&lt;&gt;""),INDEX('Fiche résultats'!Q$5:Q$94,$X26,1),"")</f>
      </c>
      <c r="R26" s="147">
        <f>IF(AND($X$35&gt;1,$Y26&lt;$X$35,INDEX('Fiche résultats'!R$5:R$94,$X26,1)&lt;&gt;""),INDEX('Fiche résultats'!R$5:R$94,$X26,1),"")</f>
      </c>
      <c r="S26" s="148">
        <f>IF(AND($X$35&gt;1,$Y26&lt;$X$35,INDEX('Fiche résultats'!S$5:S$94,$X26,1)&lt;&gt;""),INDEX('Fiche résultats'!S$5:S$94,$X26,1),"")</f>
      </c>
      <c r="T26" s="147">
        <f>IF(AND($X$35&gt;1,$Y26&lt;$X$35,INDEX('Fiche résultats'!T$5:T$94,$X26,1)&lt;&gt;""),INDEX('Fiche résultats'!T$5:T$94,$X26,1),"")</f>
      </c>
      <c r="U26" s="149">
        <f>IF(AND($X$35&gt;1,$Y26&lt;$X$35,INDEX('Fiche résultats'!U$5:U$94,$X26,1)&lt;&gt;""),INDEX('Fiche résultats'!U$5:U$94,$X26,1),"")</f>
      </c>
      <c r="V26" s="150">
        <f>IF(AND($X$35&gt;1,$Y26&lt;$X$35,INDEX('Fiche résultats'!V$5:V$94,$X26,1)&lt;&gt;""),INDEX('Fiche résultats'!V$5:V$94,$X26,1),"")</f>
      </c>
      <c r="W26" s="97"/>
      <c r="X26" s="162">
        <f>MATCH(Y26,'Fiche résultats'!X$5:X$95,0)</f>
        <v>1</v>
      </c>
      <c r="Y26" s="143">
        <f>IF(Y25+1&lt;'Fiche résultats'!X$95,Y25+1,'Fiche résultats'!X$95)</f>
        <v>1</v>
      </c>
      <c r="Z26" s="97"/>
    </row>
    <row r="27" spans="1:26" ht="21" customHeight="1" thickBot="1">
      <c r="A27" s="145">
        <f>IF(AND($X$35&gt;1,$Y27&lt;$X$35,INDEX('Fiche résultats'!A$5:A$94,$X27,1)&lt;&gt;""),INDEX('Fiche résultats'!A$5:A$94,$X27,1),"")</f>
      </c>
      <c r="B27" s="146">
        <f>IF(AND($X$35&gt;1,$Y27&lt;$X$35,INDEX('Fiche résultats'!B$5:B$94,$X27,1)&lt;&gt;""),INDEX('Fiche résultats'!B$5:B$94,$X27,1),"")</f>
      </c>
      <c r="C27" s="146">
        <f>IF(AND($X$35&gt;1,$Y27&lt;$X$35,INDEX('Fiche résultats'!C$5:C$94,$X27,1)&lt;&gt;""),INDEX('Fiche résultats'!C$5:C$94,$X27,1),"")</f>
      </c>
      <c r="D27" s="153">
        <f>IF(AND($X$35&gt;1,$Y27&lt;$X$35,INDEX('Fiche résultats'!D$5:D$94,$X27,1)&lt;&gt;""),INDEX('Fiche résultats'!D$5:D$94,$X27,1),"")</f>
      </c>
      <c r="E27" s="152">
        <f>IF(AND($X$35&gt;1,$Y27&lt;$X$35,INDEX('Fiche résultats'!E$5:E$94,$X27,1)&lt;&gt;""),INDEX('Fiche résultats'!E$5:E$94,$X27,1),"")</f>
      </c>
      <c r="F27" s="152">
        <f>IF(AND($X$35&gt;1,$Y27&lt;$X$35,INDEX('Fiche résultats'!F$5:F$94,$X27,1)&lt;&gt;""),INDEX('Fiche résultats'!F$5:F$94,$X27,1),"")</f>
      </c>
      <c r="G27" s="145">
        <f>IF(AND($X$35&gt;1,$Y27&lt;$X$35,INDEX('Fiche résultats'!G$5:G$94,$X27,1)&lt;&gt;""),INDEX('Fiche résultats'!G$5:G$94,$X27,1),"")</f>
      </c>
      <c r="H27" s="147">
        <f>IF(AND($X$35&gt;1,$Y27&lt;$X$35,INDEX('Fiche résultats'!H$5:H$94,$X27,1)&lt;&gt;""),INDEX('Fiche résultats'!H$5:H$94,$X27,1),"")</f>
      </c>
      <c r="I27" s="145">
        <f>IF(AND($X$35&gt;1,$Y27&lt;$X$35,INDEX('Fiche résultats'!I$5:I$94,$X27,1)&lt;&gt;""),INDEX('Fiche résultats'!I$5:I$94,$X27,1),"")</f>
      </c>
      <c r="J27" s="147">
        <f>IF(AND($X$35&gt;1,$Y27&lt;$X$35,INDEX('Fiche résultats'!J$5:J$94,$X27,1)&lt;&gt;""),INDEX('Fiche résultats'!J$5:J$94,$X27,1),"")</f>
      </c>
      <c r="K27" s="145">
        <f>IF(AND($X$35&gt;1,$Y27&lt;$X$35,INDEX('Fiche résultats'!K$5:K$94,$X27,1)&lt;&gt;""),INDEX('Fiche résultats'!K$5:K$94,$X27,1),"")</f>
      </c>
      <c r="L27" s="147">
        <f>IF(AND($X$35&gt;1,$Y27&lt;$X$35,INDEX('Fiche résultats'!L$5:L$94,$X27,1)&lt;&gt;""),INDEX('Fiche résultats'!L$5:L$94,$X27,1),"")</f>
      </c>
      <c r="M27" s="145">
        <f>IF(AND($X$35&gt;1,$Y27&lt;$X$35,INDEX('Fiche résultats'!M$5:M$94,$X27,1)&lt;&gt;""),INDEX('Fiche résultats'!M$5:M$94,$X27,1),"")</f>
      </c>
      <c r="N27" s="147">
        <f>IF(AND($X$35&gt;1,$Y27&lt;$X$35,INDEX('Fiche résultats'!N$5:N$94,$X27,1)&lt;&gt;""),INDEX('Fiche résultats'!N$5:N$94,$X27,1),"")</f>
      </c>
      <c r="O27" s="145">
        <f>IF(AND($X$35&gt;1,$Y27&lt;$X$35,INDEX('Fiche résultats'!O$5:O$94,$X27,1)&lt;&gt;""),INDEX('Fiche résultats'!O$5:O$94,$X27,1),"")</f>
      </c>
      <c r="P27" s="147">
        <f>IF(AND($X$35&gt;1,$Y27&lt;$X$35,INDEX('Fiche résultats'!P$5:P$94,$X27,1)&lt;&gt;""),INDEX('Fiche résultats'!P$5:P$94,$X27,1),"")</f>
      </c>
      <c r="Q27" s="145">
        <f>IF(AND($X$35&gt;1,$Y27&lt;$X$35,INDEX('Fiche résultats'!Q$5:Q$94,$X27,1)&lt;&gt;""),INDEX('Fiche résultats'!Q$5:Q$94,$X27,1),"")</f>
      </c>
      <c r="R27" s="147">
        <f>IF(AND($X$35&gt;1,$Y27&lt;$X$35,INDEX('Fiche résultats'!R$5:R$94,$X27,1)&lt;&gt;""),INDEX('Fiche résultats'!R$5:R$94,$X27,1),"")</f>
      </c>
      <c r="S27" s="148">
        <f>IF(AND($X$35&gt;1,$Y27&lt;$X$35,INDEX('Fiche résultats'!S$5:S$94,$X27,1)&lt;&gt;""),INDEX('Fiche résultats'!S$5:S$94,$X27,1),"")</f>
      </c>
      <c r="T27" s="147">
        <f>IF(AND($X$35&gt;1,$Y27&lt;$X$35,INDEX('Fiche résultats'!T$5:T$94,$X27,1)&lt;&gt;""),INDEX('Fiche résultats'!T$5:T$94,$X27,1),"")</f>
      </c>
      <c r="U27" s="149">
        <f>IF(AND($X$35&gt;1,$Y27&lt;$X$35,INDEX('Fiche résultats'!U$5:U$94,$X27,1)&lt;&gt;""),INDEX('Fiche résultats'!U$5:U$94,$X27,1),"")</f>
      </c>
      <c r="V27" s="150">
        <f>IF(AND($X$35&gt;1,$Y27&lt;$X$35,INDEX('Fiche résultats'!V$5:V$94,$X27,1)&lt;&gt;""),INDEX('Fiche résultats'!V$5:V$94,$X27,1),"")</f>
      </c>
      <c r="W27" s="97"/>
      <c r="X27" s="162">
        <f>MATCH(Y27,'Fiche résultats'!X$5:X$95,0)</f>
        <v>1</v>
      </c>
      <c r="Y27" s="143">
        <f>IF(Y26+1&lt;'Fiche résultats'!X$95,Y26+1,'Fiche résultats'!X$95)</f>
        <v>1</v>
      </c>
      <c r="Z27" s="97"/>
    </row>
    <row r="28" spans="1:26" ht="21" customHeight="1" thickBot="1">
      <c r="A28" s="145">
        <f>IF(AND($X$35&gt;1,$Y28&lt;$X$35,INDEX('Fiche résultats'!A$5:A$94,$X28,1)&lt;&gt;""),INDEX('Fiche résultats'!A$5:A$94,$X28,1),"")</f>
      </c>
      <c r="B28" s="146">
        <f>IF(AND($X$35&gt;1,$Y28&lt;$X$35,INDEX('Fiche résultats'!B$5:B$94,$X28,1)&lt;&gt;""),INDEX('Fiche résultats'!B$5:B$94,$X28,1),"")</f>
      </c>
      <c r="C28" s="146">
        <f>IF(AND($X$35&gt;1,$Y28&lt;$X$35,INDEX('Fiche résultats'!C$5:C$94,$X28,1)&lt;&gt;""),INDEX('Fiche résultats'!C$5:C$94,$X28,1),"")</f>
      </c>
      <c r="D28" s="153">
        <f>IF(AND($X$35&gt;1,$Y28&lt;$X$35,INDEX('Fiche résultats'!D$5:D$94,$X28,1)&lt;&gt;""),INDEX('Fiche résultats'!D$5:D$94,$X28,1),"")</f>
      </c>
      <c r="E28" s="152">
        <f>IF(AND($X$35&gt;1,$Y28&lt;$X$35,INDEX('Fiche résultats'!E$5:E$94,$X28,1)&lt;&gt;""),INDEX('Fiche résultats'!E$5:E$94,$X28,1),"")</f>
      </c>
      <c r="F28" s="152">
        <f>IF(AND($X$35&gt;1,$Y28&lt;$X$35,INDEX('Fiche résultats'!F$5:F$94,$X28,1)&lt;&gt;""),INDEX('Fiche résultats'!F$5:F$94,$X28,1),"")</f>
      </c>
      <c r="G28" s="145">
        <f>IF(AND($X$35&gt;1,$Y28&lt;$X$35,INDEX('Fiche résultats'!G$5:G$94,$X28,1)&lt;&gt;""),INDEX('Fiche résultats'!G$5:G$94,$X28,1),"")</f>
      </c>
      <c r="H28" s="147">
        <f>IF(AND($X$35&gt;1,$Y28&lt;$X$35,INDEX('Fiche résultats'!H$5:H$94,$X28,1)&lt;&gt;""),INDEX('Fiche résultats'!H$5:H$94,$X28,1),"")</f>
      </c>
      <c r="I28" s="145">
        <f>IF(AND($X$35&gt;1,$Y28&lt;$X$35,INDEX('Fiche résultats'!I$5:I$94,$X28,1)&lt;&gt;""),INDEX('Fiche résultats'!I$5:I$94,$X28,1),"")</f>
      </c>
      <c r="J28" s="147">
        <f>IF(AND($X$35&gt;1,$Y28&lt;$X$35,INDEX('Fiche résultats'!J$5:J$94,$X28,1)&lt;&gt;""),INDEX('Fiche résultats'!J$5:J$94,$X28,1),"")</f>
      </c>
      <c r="K28" s="145">
        <f>IF(AND($X$35&gt;1,$Y28&lt;$X$35,INDEX('Fiche résultats'!K$5:K$94,$X28,1)&lt;&gt;""),INDEX('Fiche résultats'!K$5:K$94,$X28,1),"")</f>
      </c>
      <c r="L28" s="147">
        <f>IF(AND($X$35&gt;1,$Y28&lt;$X$35,INDEX('Fiche résultats'!L$5:L$94,$X28,1)&lt;&gt;""),INDEX('Fiche résultats'!L$5:L$94,$X28,1),"")</f>
      </c>
      <c r="M28" s="145">
        <f>IF(AND($X$35&gt;1,$Y28&lt;$X$35,INDEX('Fiche résultats'!M$5:M$94,$X28,1)&lt;&gt;""),INDEX('Fiche résultats'!M$5:M$94,$X28,1),"")</f>
      </c>
      <c r="N28" s="147">
        <f>IF(AND($X$35&gt;1,$Y28&lt;$X$35,INDEX('Fiche résultats'!N$5:N$94,$X28,1)&lt;&gt;""),INDEX('Fiche résultats'!N$5:N$94,$X28,1),"")</f>
      </c>
      <c r="O28" s="145">
        <f>IF(AND($X$35&gt;1,$Y28&lt;$X$35,INDEX('Fiche résultats'!O$5:O$94,$X28,1)&lt;&gt;""),INDEX('Fiche résultats'!O$5:O$94,$X28,1),"")</f>
      </c>
      <c r="P28" s="147">
        <f>IF(AND($X$35&gt;1,$Y28&lt;$X$35,INDEX('Fiche résultats'!P$5:P$94,$X28,1)&lt;&gt;""),INDEX('Fiche résultats'!P$5:P$94,$X28,1),"")</f>
      </c>
      <c r="Q28" s="145">
        <f>IF(AND($X$35&gt;1,$Y28&lt;$X$35,INDEX('Fiche résultats'!Q$5:Q$94,$X28,1)&lt;&gt;""),INDEX('Fiche résultats'!Q$5:Q$94,$X28,1),"")</f>
      </c>
      <c r="R28" s="147">
        <f>IF(AND($X$35&gt;1,$Y28&lt;$X$35,INDEX('Fiche résultats'!R$5:R$94,$X28,1)&lt;&gt;""),INDEX('Fiche résultats'!R$5:R$94,$X28,1),"")</f>
      </c>
      <c r="S28" s="148">
        <f>IF(AND($X$35&gt;1,$Y28&lt;$X$35,INDEX('Fiche résultats'!S$5:S$94,$X28,1)&lt;&gt;""),INDEX('Fiche résultats'!S$5:S$94,$X28,1),"")</f>
      </c>
      <c r="T28" s="147">
        <f>IF(AND($X$35&gt;1,$Y28&lt;$X$35,INDEX('Fiche résultats'!T$5:T$94,$X28,1)&lt;&gt;""),INDEX('Fiche résultats'!T$5:T$94,$X28,1),"")</f>
      </c>
      <c r="U28" s="149">
        <f>IF(AND($X$35&gt;1,$Y28&lt;$X$35,INDEX('Fiche résultats'!U$5:U$94,$X28,1)&lt;&gt;""),INDEX('Fiche résultats'!U$5:U$94,$X28,1),"")</f>
      </c>
      <c r="V28" s="150">
        <f>IF(AND($X$35&gt;1,$Y28&lt;$X$35,INDEX('Fiche résultats'!V$5:V$94,$X28,1)&lt;&gt;""),INDEX('Fiche résultats'!V$5:V$94,$X28,1),"")</f>
      </c>
      <c r="W28" s="97"/>
      <c r="X28" s="162">
        <f>MATCH(Y28,'Fiche résultats'!X$5:X$95,0)</f>
        <v>1</v>
      </c>
      <c r="Y28" s="143">
        <f>IF(Y27+1&lt;'Fiche résultats'!X$95,Y27+1,'Fiche résultats'!X$95)</f>
        <v>1</v>
      </c>
      <c r="Z28" s="97"/>
    </row>
    <row r="29" spans="1:26" ht="21" customHeight="1" thickBot="1">
      <c r="A29" s="145">
        <f>IF(AND($X$35&gt;1,$Y29&lt;$X$35,INDEX('Fiche résultats'!A$5:A$94,$X29,1)&lt;&gt;""),INDEX('Fiche résultats'!A$5:A$94,$X29,1),"")</f>
      </c>
      <c r="B29" s="146">
        <f>IF(AND($X$35&gt;1,$Y29&lt;$X$35,INDEX('Fiche résultats'!B$5:B$94,$X29,1)&lt;&gt;""),INDEX('Fiche résultats'!B$5:B$94,$X29,1),"")</f>
      </c>
      <c r="C29" s="146">
        <f>IF(AND($X$35&gt;1,$Y29&lt;$X$35,INDEX('Fiche résultats'!C$5:C$94,$X29,1)&lt;&gt;""),INDEX('Fiche résultats'!C$5:C$94,$X29,1),"")</f>
      </c>
      <c r="D29" s="153">
        <f>IF(AND($X$35&gt;1,$Y29&lt;$X$35,INDEX('Fiche résultats'!D$5:D$94,$X29,1)&lt;&gt;""),INDEX('Fiche résultats'!D$5:D$94,$X29,1),"")</f>
      </c>
      <c r="E29" s="152">
        <f>IF(AND($X$35&gt;1,$Y29&lt;$X$35,INDEX('Fiche résultats'!E$5:E$94,$X29,1)&lt;&gt;""),INDEX('Fiche résultats'!E$5:E$94,$X29,1),"")</f>
      </c>
      <c r="F29" s="152">
        <f>IF(AND($X$35&gt;1,$Y29&lt;$X$35,INDEX('Fiche résultats'!F$5:F$94,$X29,1)&lt;&gt;""),INDEX('Fiche résultats'!F$5:F$94,$X29,1),"")</f>
      </c>
      <c r="G29" s="145">
        <f>IF(AND($X$35&gt;1,$Y29&lt;$X$35,INDEX('Fiche résultats'!G$5:G$94,$X29,1)&lt;&gt;""),INDEX('Fiche résultats'!G$5:G$94,$X29,1),"")</f>
      </c>
      <c r="H29" s="147">
        <f>IF(AND($X$35&gt;1,$Y29&lt;$X$35,INDEX('Fiche résultats'!H$5:H$94,$X29,1)&lt;&gt;""),INDEX('Fiche résultats'!H$5:H$94,$X29,1),"")</f>
      </c>
      <c r="I29" s="145">
        <f>IF(AND($X$35&gt;1,$Y29&lt;$X$35,INDEX('Fiche résultats'!I$5:I$94,$X29,1)&lt;&gt;""),INDEX('Fiche résultats'!I$5:I$94,$X29,1),"")</f>
      </c>
      <c r="J29" s="147">
        <f>IF(AND($X$35&gt;1,$Y29&lt;$X$35,INDEX('Fiche résultats'!J$5:J$94,$X29,1)&lt;&gt;""),INDEX('Fiche résultats'!J$5:J$94,$X29,1),"")</f>
      </c>
      <c r="K29" s="145">
        <f>IF(AND($X$35&gt;1,$Y29&lt;$X$35,INDEX('Fiche résultats'!K$5:K$94,$X29,1)&lt;&gt;""),INDEX('Fiche résultats'!K$5:K$94,$X29,1),"")</f>
      </c>
      <c r="L29" s="147">
        <f>IF(AND($X$35&gt;1,$Y29&lt;$X$35,INDEX('Fiche résultats'!L$5:L$94,$X29,1)&lt;&gt;""),INDEX('Fiche résultats'!L$5:L$94,$X29,1),"")</f>
      </c>
      <c r="M29" s="145">
        <f>IF(AND($X$35&gt;1,$Y29&lt;$X$35,INDEX('Fiche résultats'!M$5:M$94,$X29,1)&lt;&gt;""),INDEX('Fiche résultats'!M$5:M$94,$X29,1),"")</f>
      </c>
      <c r="N29" s="147">
        <f>IF(AND($X$35&gt;1,$Y29&lt;$X$35,INDEX('Fiche résultats'!N$5:N$94,$X29,1)&lt;&gt;""),INDEX('Fiche résultats'!N$5:N$94,$X29,1),"")</f>
      </c>
      <c r="O29" s="145">
        <f>IF(AND($X$35&gt;1,$Y29&lt;$X$35,INDEX('Fiche résultats'!O$5:O$94,$X29,1)&lt;&gt;""),INDEX('Fiche résultats'!O$5:O$94,$X29,1),"")</f>
      </c>
      <c r="P29" s="147">
        <f>IF(AND($X$35&gt;1,$Y29&lt;$X$35,INDEX('Fiche résultats'!P$5:P$94,$X29,1)&lt;&gt;""),INDEX('Fiche résultats'!P$5:P$94,$X29,1),"")</f>
      </c>
      <c r="Q29" s="145">
        <f>IF(AND($X$35&gt;1,$Y29&lt;$X$35,INDEX('Fiche résultats'!Q$5:Q$94,$X29,1)&lt;&gt;""),INDEX('Fiche résultats'!Q$5:Q$94,$X29,1),"")</f>
      </c>
      <c r="R29" s="147">
        <f>IF(AND($X$35&gt;1,$Y29&lt;$X$35,INDEX('Fiche résultats'!R$5:R$94,$X29,1)&lt;&gt;""),INDEX('Fiche résultats'!R$5:R$94,$X29,1),"")</f>
      </c>
      <c r="S29" s="148">
        <f>IF(AND($X$35&gt;1,$Y29&lt;$X$35,INDEX('Fiche résultats'!S$5:S$94,$X29,1)&lt;&gt;""),INDEX('Fiche résultats'!S$5:S$94,$X29,1),"")</f>
      </c>
      <c r="T29" s="147">
        <f>IF(AND($X$35&gt;1,$Y29&lt;$X$35,INDEX('Fiche résultats'!T$5:T$94,$X29,1)&lt;&gt;""),INDEX('Fiche résultats'!T$5:T$94,$X29,1),"")</f>
      </c>
      <c r="U29" s="149">
        <f>IF(AND($X$35&gt;1,$Y29&lt;$X$35,INDEX('Fiche résultats'!U$5:U$94,$X29,1)&lt;&gt;""),INDEX('Fiche résultats'!U$5:U$94,$X29,1),"")</f>
      </c>
      <c r="V29" s="150">
        <f>IF(AND($X$35&gt;1,$Y29&lt;$X$35,INDEX('Fiche résultats'!V$5:V$94,$X29,1)&lt;&gt;""),INDEX('Fiche résultats'!V$5:V$94,$X29,1),"")</f>
      </c>
      <c r="W29" s="97"/>
      <c r="X29" s="162">
        <f>MATCH(Y29,'Fiche résultats'!X$5:X$95,0)</f>
        <v>1</v>
      </c>
      <c r="Y29" s="143">
        <f>IF(Y28+1&lt;'Fiche résultats'!X$95,Y28+1,'Fiche résultats'!X$95)</f>
        <v>1</v>
      </c>
      <c r="Z29" s="97"/>
    </row>
    <row r="30" spans="1:26" ht="21" customHeight="1" thickBot="1">
      <c r="A30" s="145">
        <f>IF(AND($X$35&gt;1,$Y30&lt;$X$35,INDEX('Fiche résultats'!A$5:A$94,$X30,1)&lt;&gt;""),INDEX('Fiche résultats'!A$5:A$94,$X30,1),"")</f>
      </c>
      <c r="B30" s="146">
        <f>IF(AND($X$35&gt;1,$Y30&lt;$X$35,INDEX('Fiche résultats'!B$5:B$94,$X30,1)&lt;&gt;""),INDEX('Fiche résultats'!B$5:B$94,$X30,1),"")</f>
      </c>
      <c r="C30" s="146">
        <f>IF(AND($X$35&gt;1,$Y30&lt;$X$35,INDEX('Fiche résultats'!C$5:C$94,$X30,1)&lt;&gt;""),INDEX('Fiche résultats'!C$5:C$94,$X30,1),"")</f>
      </c>
      <c r="D30" s="153">
        <f>IF(AND($X$35&gt;1,$Y30&lt;$X$35,INDEX('Fiche résultats'!D$5:D$94,$X30,1)&lt;&gt;""),INDEX('Fiche résultats'!D$5:D$94,$X30,1),"")</f>
      </c>
      <c r="E30" s="152">
        <f>IF(AND($X$35&gt;1,$Y30&lt;$X$35,INDEX('Fiche résultats'!E$5:E$94,$X30,1)&lt;&gt;""),INDEX('Fiche résultats'!E$5:E$94,$X30,1),"")</f>
      </c>
      <c r="F30" s="152">
        <f>IF(AND($X$35&gt;1,$Y30&lt;$X$35,INDEX('Fiche résultats'!F$5:F$94,$X30,1)&lt;&gt;""),INDEX('Fiche résultats'!F$5:F$94,$X30,1),"")</f>
      </c>
      <c r="G30" s="145">
        <f>IF(AND($X$35&gt;1,$Y30&lt;$X$35,INDEX('Fiche résultats'!G$5:G$94,$X30,1)&lt;&gt;""),INDEX('Fiche résultats'!G$5:G$94,$X30,1),"")</f>
      </c>
      <c r="H30" s="147">
        <f>IF(AND($X$35&gt;1,$Y30&lt;$X$35,INDEX('Fiche résultats'!H$5:H$94,$X30,1)&lt;&gt;""),INDEX('Fiche résultats'!H$5:H$94,$X30,1),"")</f>
      </c>
      <c r="I30" s="145">
        <f>IF(AND($X$35&gt;1,$Y30&lt;$X$35,INDEX('Fiche résultats'!I$5:I$94,$X30,1)&lt;&gt;""),INDEX('Fiche résultats'!I$5:I$94,$X30,1),"")</f>
      </c>
      <c r="J30" s="147">
        <f>IF(AND($X$35&gt;1,$Y30&lt;$X$35,INDEX('Fiche résultats'!J$5:J$94,$X30,1)&lt;&gt;""),INDEX('Fiche résultats'!J$5:J$94,$X30,1),"")</f>
      </c>
      <c r="K30" s="145">
        <f>IF(AND($X$35&gt;1,$Y30&lt;$X$35,INDEX('Fiche résultats'!K$5:K$94,$X30,1)&lt;&gt;""),INDEX('Fiche résultats'!K$5:K$94,$X30,1),"")</f>
      </c>
      <c r="L30" s="147">
        <f>IF(AND($X$35&gt;1,$Y30&lt;$X$35,INDEX('Fiche résultats'!L$5:L$94,$X30,1)&lt;&gt;""),INDEX('Fiche résultats'!L$5:L$94,$X30,1),"")</f>
      </c>
      <c r="M30" s="145">
        <f>IF(AND($X$35&gt;1,$Y30&lt;$X$35,INDEX('Fiche résultats'!M$5:M$94,$X30,1)&lt;&gt;""),INDEX('Fiche résultats'!M$5:M$94,$X30,1),"")</f>
      </c>
      <c r="N30" s="147">
        <f>IF(AND($X$35&gt;1,$Y30&lt;$X$35,INDEX('Fiche résultats'!N$5:N$94,$X30,1)&lt;&gt;""),INDEX('Fiche résultats'!N$5:N$94,$X30,1),"")</f>
      </c>
      <c r="O30" s="145">
        <f>IF(AND($X$35&gt;1,$Y30&lt;$X$35,INDEX('Fiche résultats'!O$5:O$94,$X30,1)&lt;&gt;""),INDEX('Fiche résultats'!O$5:O$94,$X30,1),"")</f>
      </c>
      <c r="P30" s="147">
        <f>IF(AND($X$35&gt;1,$Y30&lt;$X$35,INDEX('Fiche résultats'!P$5:P$94,$X30,1)&lt;&gt;""),INDEX('Fiche résultats'!P$5:P$94,$X30,1),"")</f>
      </c>
      <c r="Q30" s="145">
        <f>IF(AND($X$35&gt;1,$Y30&lt;$X$35,INDEX('Fiche résultats'!Q$5:Q$94,$X30,1)&lt;&gt;""),INDEX('Fiche résultats'!Q$5:Q$94,$X30,1),"")</f>
      </c>
      <c r="R30" s="147">
        <f>IF(AND($X$35&gt;1,$Y30&lt;$X$35,INDEX('Fiche résultats'!R$5:R$94,$X30,1)&lt;&gt;""),INDEX('Fiche résultats'!R$5:R$94,$X30,1),"")</f>
      </c>
      <c r="S30" s="148">
        <f>IF(AND($X$35&gt;1,$Y30&lt;$X$35,INDEX('Fiche résultats'!S$5:S$94,$X30,1)&lt;&gt;""),INDEX('Fiche résultats'!S$5:S$94,$X30,1),"")</f>
      </c>
      <c r="T30" s="147">
        <f>IF(AND($X$35&gt;1,$Y30&lt;$X$35,INDEX('Fiche résultats'!T$5:T$94,$X30,1)&lt;&gt;""),INDEX('Fiche résultats'!T$5:T$94,$X30,1),"")</f>
      </c>
      <c r="U30" s="149">
        <f>IF(AND($X$35&gt;1,$Y30&lt;$X$35,INDEX('Fiche résultats'!U$5:U$94,$X30,1)&lt;&gt;""),INDEX('Fiche résultats'!U$5:U$94,$X30,1),"")</f>
      </c>
      <c r="V30" s="150">
        <f>IF(AND($X$35&gt;1,$Y30&lt;$X$35,INDEX('Fiche résultats'!V$5:V$94,$X30,1)&lt;&gt;""),INDEX('Fiche résultats'!V$5:V$94,$X30,1),"")</f>
      </c>
      <c r="W30" s="97"/>
      <c r="X30" s="162">
        <f>MATCH(Y30,'Fiche résultats'!X$5:X$95,0)</f>
        <v>1</v>
      </c>
      <c r="Y30" s="143">
        <f>IF(Y29+1&lt;'Fiche résultats'!X$95,Y29+1,'Fiche résultats'!X$95)</f>
        <v>1</v>
      </c>
      <c r="Z30" s="97"/>
    </row>
    <row r="31" spans="1:26" ht="21" customHeight="1" thickBot="1">
      <c r="A31" s="145">
        <f>IF(AND($X$35&gt;1,$Y31&lt;$X$35,INDEX('Fiche résultats'!A$5:A$94,$X31,1)&lt;&gt;""),INDEX('Fiche résultats'!A$5:A$94,$X31,1),"")</f>
      </c>
      <c r="B31" s="146">
        <f>IF(AND($X$35&gt;1,$Y31&lt;$X$35,INDEX('Fiche résultats'!B$5:B$94,$X31,1)&lt;&gt;""),INDEX('Fiche résultats'!B$5:B$94,$X31,1),"")</f>
      </c>
      <c r="C31" s="146">
        <f>IF(AND($X$35&gt;1,$Y31&lt;$X$35,INDEX('Fiche résultats'!C$5:C$94,$X31,1)&lt;&gt;""),INDEX('Fiche résultats'!C$5:C$94,$X31,1),"")</f>
      </c>
      <c r="D31" s="153">
        <f>IF(AND($X$35&gt;1,$Y31&lt;$X$35,INDEX('Fiche résultats'!D$5:D$94,$X31,1)&lt;&gt;""),INDEX('Fiche résultats'!D$5:D$94,$X31,1),"")</f>
      </c>
      <c r="E31" s="152">
        <f>IF(AND($X$35&gt;1,$Y31&lt;$X$35,INDEX('Fiche résultats'!E$5:E$94,$X31,1)&lt;&gt;""),INDEX('Fiche résultats'!E$5:E$94,$X31,1),"")</f>
      </c>
      <c r="F31" s="152">
        <f>IF(AND($X$35&gt;1,$Y31&lt;$X$35,INDEX('Fiche résultats'!F$5:F$94,$X31,1)&lt;&gt;""),INDEX('Fiche résultats'!F$5:F$94,$X31,1),"")</f>
      </c>
      <c r="G31" s="145">
        <f>IF(AND($X$35&gt;1,$Y31&lt;$X$35,INDEX('Fiche résultats'!G$5:G$94,$X31,1)&lt;&gt;""),INDEX('Fiche résultats'!G$5:G$94,$X31,1),"")</f>
      </c>
      <c r="H31" s="147">
        <f>IF(AND($X$35&gt;1,$Y31&lt;$X$35,INDEX('Fiche résultats'!H$5:H$94,$X31,1)&lt;&gt;""),INDEX('Fiche résultats'!H$5:H$94,$X31,1),"")</f>
      </c>
      <c r="I31" s="145">
        <f>IF(AND($X$35&gt;1,$Y31&lt;$X$35,INDEX('Fiche résultats'!I$5:I$94,$X31,1)&lt;&gt;""),INDEX('Fiche résultats'!I$5:I$94,$X31,1),"")</f>
      </c>
      <c r="J31" s="147">
        <f>IF(AND($X$35&gt;1,$Y31&lt;$X$35,INDEX('Fiche résultats'!J$5:J$94,$X31,1)&lt;&gt;""),INDEX('Fiche résultats'!J$5:J$94,$X31,1),"")</f>
      </c>
      <c r="K31" s="145">
        <f>IF(AND($X$35&gt;1,$Y31&lt;$X$35,INDEX('Fiche résultats'!K$5:K$94,$X31,1)&lt;&gt;""),INDEX('Fiche résultats'!K$5:K$94,$X31,1),"")</f>
      </c>
      <c r="L31" s="147">
        <f>IF(AND($X$35&gt;1,$Y31&lt;$X$35,INDEX('Fiche résultats'!L$5:L$94,$X31,1)&lt;&gt;""),INDEX('Fiche résultats'!L$5:L$94,$X31,1),"")</f>
      </c>
      <c r="M31" s="145">
        <f>IF(AND($X$35&gt;1,$Y31&lt;$X$35,INDEX('Fiche résultats'!M$5:M$94,$X31,1)&lt;&gt;""),INDEX('Fiche résultats'!M$5:M$94,$X31,1),"")</f>
      </c>
      <c r="N31" s="147">
        <f>IF(AND($X$35&gt;1,$Y31&lt;$X$35,INDEX('Fiche résultats'!N$5:N$94,$X31,1)&lt;&gt;""),INDEX('Fiche résultats'!N$5:N$94,$X31,1),"")</f>
      </c>
      <c r="O31" s="145">
        <f>IF(AND($X$35&gt;1,$Y31&lt;$X$35,INDEX('Fiche résultats'!O$5:O$94,$X31,1)&lt;&gt;""),INDEX('Fiche résultats'!O$5:O$94,$X31,1),"")</f>
      </c>
      <c r="P31" s="147">
        <f>IF(AND($X$35&gt;1,$Y31&lt;$X$35,INDEX('Fiche résultats'!P$5:P$94,$X31,1)&lt;&gt;""),INDEX('Fiche résultats'!P$5:P$94,$X31,1),"")</f>
      </c>
      <c r="Q31" s="145">
        <f>IF(AND($X$35&gt;1,$Y31&lt;$X$35,INDEX('Fiche résultats'!Q$5:Q$94,$X31,1)&lt;&gt;""),INDEX('Fiche résultats'!Q$5:Q$94,$X31,1),"")</f>
      </c>
      <c r="R31" s="147">
        <f>IF(AND($X$35&gt;1,$Y31&lt;$X$35,INDEX('Fiche résultats'!R$5:R$94,$X31,1)&lt;&gt;""),INDEX('Fiche résultats'!R$5:R$94,$X31,1),"")</f>
      </c>
      <c r="S31" s="148">
        <f>IF(AND($X$35&gt;1,$Y31&lt;$X$35,INDEX('Fiche résultats'!S$5:S$94,$X31,1)&lt;&gt;""),INDEX('Fiche résultats'!S$5:S$94,$X31,1),"")</f>
      </c>
      <c r="T31" s="147">
        <f>IF(AND($X$35&gt;1,$Y31&lt;$X$35,INDEX('Fiche résultats'!T$5:T$94,$X31,1)&lt;&gt;""),INDEX('Fiche résultats'!T$5:T$94,$X31,1),"")</f>
      </c>
      <c r="U31" s="149">
        <f>IF(AND($X$35&gt;1,$Y31&lt;$X$35,INDEX('Fiche résultats'!U$5:U$94,$X31,1)&lt;&gt;""),INDEX('Fiche résultats'!U$5:U$94,$X31,1),"")</f>
      </c>
      <c r="V31" s="150">
        <f>IF(AND($X$35&gt;1,$Y31&lt;$X$35,INDEX('Fiche résultats'!V$5:V$94,$X31,1)&lt;&gt;""),INDEX('Fiche résultats'!V$5:V$94,$X31,1),"")</f>
      </c>
      <c r="W31" s="97"/>
      <c r="X31" s="162">
        <f>MATCH(Y31,'Fiche résultats'!X$5:X$95,0)</f>
        <v>1</v>
      </c>
      <c r="Y31" s="143">
        <f>IF(Y30+1&lt;'Fiche résultats'!X$95,Y30+1,'Fiche résultats'!X$95)</f>
        <v>1</v>
      </c>
      <c r="Z31" s="97"/>
    </row>
    <row r="32" spans="1:26" ht="21" customHeight="1" thickBot="1">
      <c r="A32" s="145">
        <f>IF(AND($X$35&gt;1,$Y32&lt;$X$35,INDEX('Fiche résultats'!A$5:A$94,$X32,1)&lt;&gt;""),INDEX('Fiche résultats'!A$5:A$94,$X32,1),"")</f>
      </c>
      <c r="B32" s="146">
        <f>IF(AND($X$35&gt;1,$Y32&lt;$X$35,INDEX('Fiche résultats'!B$5:B$94,$X32,1)&lt;&gt;""),INDEX('Fiche résultats'!B$5:B$94,$X32,1),"")</f>
      </c>
      <c r="C32" s="146">
        <f>IF(AND($X$35&gt;1,$Y32&lt;$X$35,INDEX('Fiche résultats'!C$5:C$94,$X32,1)&lt;&gt;""),INDEX('Fiche résultats'!C$5:C$94,$X32,1),"")</f>
      </c>
      <c r="D32" s="153">
        <f>IF(AND($X$35&gt;1,$Y32&lt;$X$35,INDEX('Fiche résultats'!D$5:D$94,$X32,1)&lt;&gt;""),INDEX('Fiche résultats'!D$5:D$94,$X32,1),"")</f>
      </c>
      <c r="E32" s="152">
        <f>IF(AND($X$35&gt;1,$Y32&lt;$X$35,INDEX('Fiche résultats'!E$5:E$94,$X32,1)&lt;&gt;""),INDEX('Fiche résultats'!E$5:E$94,$X32,1),"")</f>
      </c>
      <c r="F32" s="152">
        <f>IF(AND($X$35&gt;1,$Y32&lt;$X$35,INDEX('Fiche résultats'!F$5:F$94,$X32,1)&lt;&gt;""),INDEX('Fiche résultats'!F$5:F$94,$X32,1),"")</f>
      </c>
      <c r="G32" s="145">
        <f>IF(AND($X$35&gt;1,$Y32&lt;$X$35,INDEX('Fiche résultats'!G$5:G$94,$X32,1)&lt;&gt;""),INDEX('Fiche résultats'!G$5:G$94,$X32,1),"")</f>
      </c>
      <c r="H32" s="147">
        <f>IF(AND($X$35&gt;1,$Y32&lt;$X$35,INDEX('Fiche résultats'!H$5:H$94,$X32,1)&lt;&gt;""),INDEX('Fiche résultats'!H$5:H$94,$X32,1),"")</f>
      </c>
      <c r="I32" s="145">
        <f>IF(AND($X$35&gt;1,$Y32&lt;$X$35,INDEX('Fiche résultats'!I$5:I$94,$X32,1)&lt;&gt;""),INDEX('Fiche résultats'!I$5:I$94,$X32,1),"")</f>
      </c>
      <c r="J32" s="147">
        <f>IF(AND($X$35&gt;1,$Y32&lt;$X$35,INDEX('Fiche résultats'!J$5:J$94,$X32,1)&lt;&gt;""),INDEX('Fiche résultats'!J$5:J$94,$X32,1),"")</f>
      </c>
      <c r="K32" s="145">
        <f>IF(AND($X$35&gt;1,$Y32&lt;$X$35,INDEX('Fiche résultats'!K$5:K$94,$X32,1)&lt;&gt;""),INDEX('Fiche résultats'!K$5:K$94,$X32,1),"")</f>
      </c>
      <c r="L32" s="147">
        <f>IF(AND($X$35&gt;1,$Y32&lt;$X$35,INDEX('Fiche résultats'!L$5:L$94,$X32,1)&lt;&gt;""),INDEX('Fiche résultats'!L$5:L$94,$X32,1),"")</f>
      </c>
      <c r="M32" s="145">
        <f>IF(AND($X$35&gt;1,$Y32&lt;$X$35,INDEX('Fiche résultats'!M$5:M$94,$X32,1)&lt;&gt;""),INDEX('Fiche résultats'!M$5:M$94,$X32,1),"")</f>
      </c>
      <c r="N32" s="147">
        <f>IF(AND($X$35&gt;1,$Y32&lt;$X$35,INDEX('Fiche résultats'!N$5:N$94,$X32,1)&lt;&gt;""),INDEX('Fiche résultats'!N$5:N$94,$X32,1),"")</f>
      </c>
      <c r="O32" s="145">
        <f>IF(AND($X$35&gt;1,$Y32&lt;$X$35,INDEX('Fiche résultats'!O$5:O$94,$X32,1)&lt;&gt;""),INDEX('Fiche résultats'!O$5:O$94,$X32,1),"")</f>
      </c>
      <c r="P32" s="147">
        <f>IF(AND($X$35&gt;1,$Y32&lt;$X$35,INDEX('Fiche résultats'!P$5:P$94,$X32,1)&lt;&gt;""),INDEX('Fiche résultats'!P$5:P$94,$X32,1),"")</f>
      </c>
      <c r="Q32" s="145">
        <f>IF(AND($X$35&gt;1,$Y32&lt;$X$35,INDEX('Fiche résultats'!Q$5:Q$94,$X32,1)&lt;&gt;""),INDEX('Fiche résultats'!Q$5:Q$94,$X32,1),"")</f>
      </c>
      <c r="R32" s="147">
        <f>IF(AND($X$35&gt;1,$Y32&lt;$X$35,INDEX('Fiche résultats'!R$5:R$94,$X32,1)&lt;&gt;""),INDEX('Fiche résultats'!R$5:R$94,$X32,1),"")</f>
      </c>
      <c r="S32" s="148">
        <f>IF(AND($X$35&gt;1,$Y32&lt;$X$35,INDEX('Fiche résultats'!S$5:S$94,$X32,1)&lt;&gt;""),INDEX('Fiche résultats'!S$5:S$94,$X32,1),"")</f>
      </c>
      <c r="T32" s="147">
        <f>IF(AND($X$35&gt;1,$Y32&lt;$X$35,INDEX('Fiche résultats'!T$5:T$94,$X32,1)&lt;&gt;""),INDEX('Fiche résultats'!T$5:T$94,$X32,1),"")</f>
      </c>
      <c r="U32" s="149">
        <f>IF(AND($X$35&gt;1,$Y32&lt;$X$35,INDEX('Fiche résultats'!U$5:U$94,$X32,1)&lt;&gt;""),INDEX('Fiche résultats'!U$5:U$94,$X32,1),"")</f>
      </c>
      <c r="V32" s="150">
        <f>IF(AND($X$35&gt;1,$Y32&lt;$X$35,INDEX('Fiche résultats'!V$5:V$94,$X32,1)&lt;&gt;""),INDEX('Fiche résultats'!V$5:V$94,$X32,1),"")</f>
      </c>
      <c r="W32" s="97"/>
      <c r="X32" s="162">
        <f>MATCH(Y32,'Fiche résultats'!X$5:X$95,0)</f>
        <v>1</v>
      </c>
      <c r="Y32" s="143">
        <f>IF(Y31+1&lt;'Fiche résultats'!X$95,Y31+1,'Fiche résultats'!X$95)</f>
        <v>1</v>
      </c>
      <c r="Z32" s="97"/>
    </row>
    <row r="33" spans="1:26" ht="21" customHeight="1" thickBot="1">
      <c r="A33" s="145">
        <f>IF(AND($X$35&gt;1,$Y33&lt;$X$35,INDEX('Fiche résultats'!A$5:A$94,$X33,1)&lt;&gt;""),INDEX('Fiche résultats'!A$5:A$94,$X33,1),"")</f>
      </c>
      <c r="B33" s="146">
        <f>IF(AND($X$35&gt;1,$Y33&lt;$X$35,INDEX('Fiche résultats'!B$5:B$94,$X33,1)&lt;&gt;""),INDEX('Fiche résultats'!B$5:B$94,$X33,1),"")</f>
      </c>
      <c r="C33" s="146">
        <f>IF(AND($X$35&gt;1,$Y33&lt;$X$35,INDEX('Fiche résultats'!C$5:C$94,$X33,1)&lt;&gt;""),INDEX('Fiche résultats'!C$5:C$94,$X33,1),"")</f>
      </c>
      <c r="D33" s="153">
        <f>IF(AND($X$35&gt;1,$Y33&lt;$X$35,INDEX('Fiche résultats'!D$5:D$94,$X33,1)&lt;&gt;""),INDEX('Fiche résultats'!D$5:D$94,$X33,1),"")</f>
      </c>
      <c r="E33" s="152">
        <f>IF(AND($X$35&gt;1,$Y33&lt;$X$35,INDEX('Fiche résultats'!E$5:E$94,$X33,1)&lt;&gt;""),INDEX('Fiche résultats'!E$5:E$94,$X33,1),"")</f>
      </c>
      <c r="F33" s="152">
        <f>IF(AND($X$35&gt;1,$Y33&lt;$X$35,INDEX('Fiche résultats'!F$5:F$94,$X33,1)&lt;&gt;""),INDEX('Fiche résultats'!F$5:F$94,$X33,1),"")</f>
      </c>
      <c r="G33" s="145">
        <f>IF(AND($X$35&gt;1,$Y33&lt;$X$35,INDEX('Fiche résultats'!G$5:G$94,$X33,1)&lt;&gt;""),INDEX('Fiche résultats'!G$5:G$94,$X33,1),"")</f>
      </c>
      <c r="H33" s="147">
        <f>IF(AND($X$35&gt;1,$Y33&lt;$X$35,INDEX('Fiche résultats'!H$5:H$94,$X33,1)&lt;&gt;""),INDEX('Fiche résultats'!H$5:H$94,$X33,1),"")</f>
      </c>
      <c r="I33" s="145">
        <f>IF(AND($X$35&gt;1,$Y33&lt;$X$35,INDEX('Fiche résultats'!I$5:I$94,$X33,1)&lt;&gt;""),INDEX('Fiche résultats'!I$5:I$94,$X33,1),"")</f>
      </c>
      <c r="J33" s="147">
        <f>IF(AND($X$35&gt;1,$Y33&lt;$X$35,INDEX('Fiche résultats'!J$5:J$94,$X33,1)&lt;&gt;""),INDEX('Fiche résultats'!J$5:J$94,$X33,1),"")</f>
      </c>
      <c r="K33" s="145">
        <f>IF(AND($X$35&gt;1,$Y33&lt;$X$35,INDEX('Fiche résultats'!K$5:K$94,$X33,1)&lt;&gt;""),INDEX('Fiche résultats'!K$5:K$94,$X33,1),"")</f>
      </c>
      <c r="L33" s="147">
        <f>IF(AND($X$35&gt;1,$Y33&lt;$X$35,INDEX('Fiche résultats'!L$5:L$94,$X33,1)&lt;&gt;""),INDEX('Fiche résultats'!L$5:L$94,$X33,1),"")</f>
      </c>
      <c r="M33" s="145">
        <f>IF(AND($X$35&gt;1,$Y33&lt;$X$35,INDEX('Fiche résultats'!M$5:M$94,$X33,1)&lt;&gt;""),INDEX('Fiche résultats'!M$5:M$94,$X33,1),"")</f>
      </c>
      <c r="N33" s="147">
        <f>IF(AND($X$35&gt;1,$Y33&lt;$X$35,INDEX('Fiche résultats'!N$5:N$94,$X33,1)&lt;&gt;""),INDEX('Fiche résultats'!N$5:N$94,$X33,1),"")</f>
      </c>
      <c r="O33" s="145">
        <f>IF(AND($X$35&gt;1,$Y33&lt;$X$35,INDEX('Fiche résultats'!O$5:O$94,$X33,1)&lt;&gt;""),INDEX('Fiche résultats'!O$5:O$94,$X33,1),"")</f>
      </c>
      <c r="P33" s="147">
        <f>IF(AND($X$35&gt;1,$Y33&lt;$X$35,INDEX('Fiche résultats'!P$5:P$94,$X33,1)&lt;&gt;""),INDEX('Fiche résultats'!P$5:P$94,$X33,1),"")</f>
      </c>
      <c r="Q33" s="145">
        <f>IF(AND($X$35&gt;1,$Y33&lt;$X$35,INDEX('Fiche résultats'!Q$5:Q$94,$X33,1)&lt;&gt;""),INDEX('Fiche résultats'!Q$5:Q$94,$X33,1),"")</f>
      </c>
      <c r="R33" s="147">
        <f>IF(AND($X$35&gt;1,$Y33&lt;$X$35,INDEX('Fiche résultats'!R$5:R$94,$X33,1)&lt;&gt;""),INDEX('Fiche résultats'!R$5:R$94,$X33,1),"")</f>
      </c>
      <c r="S33" s="148">
        <f>IF(AND($X$35&gt;1,$Y33&lt;$X$35,INDEX('Fiche résultats'!S$5:S$94,$X33,1)&lt;&gt;""),INDEX('Fiche résultats'!S$5:S$94,$X33,1),"")</f>
      </c>
      <c r="T33" s="147">
        <f>IF(AND($X$35&gt;1,$Y33&lt;$X$35,INDEX('Fiche résultats'!T$5:T$94,$X33,1)&lt;&gt;""),INDEX('Fiche résultats'!T$5:T$94,$X33,1),"")</f>
      </c>
      <c r="U33" s="149">
        <f>IF(AND($X$35&gt;1,$Y33&lt;$X$35,INDEX('Fiche résultats'!U$5:U$94,$X33,1)&lt;&gt;""),INDEX('Fiche résultats'!U$5:U$94,$X33,1),"")</f>
      </c>
      <c r="V33" s="150">
        <f>IF(AND($X$35&gt;1,$Y33&lt;$X$35,INDEX('Fiche résultats'!V$5:V$94,$X33,1)&lt;&gt;""),INDEX('Fiche résultats'!V$5:V$94,$X33,1),"")</f>
      </c>
      <c r="W33" s="97"/>
      <c r="X33" s="162">
        <f>MATCH(Y33,'Fiche résultats'!X$5:X$95,0)</f>
        <v>1</v>
      </c>
      <c r="Y33" s="143">
        <f>IF(Y32+1&lt;'Fiche résultats'!X$95,Y32+1,'Fiche résultats'!X$95)</f>
        <v>1</v>
      </c>
      <c r="Z33" s="97"/>
    </row>
    <row r="34" spans="1:26" ht="21" customHeight="1" thickBot="1">
      <c r="A34" s="145">
        <f>IF(AND($X$35&gt;1,$Y34&lt;$X$35,INDEX('Fiche résultats'!A$5:A$94,$X34,1)&lt;&gt;""),INDEX('Fiche résultats'!A$5:A$94,$X34,1),"")</f>
      </c>
      <c r="B34" s="146">
        <f>IF(AND($X$35&gt;1,$Y34&lt;$X$35,INDEX('Fiche résultats'!B$5:B$94,$X34,1)&lt;&gt;""),INDEX('Fiche résultats'!B$5:B$94,$X34,1),"")</f>
      </c>
      <c r="C34" s="146">
        <f>IF(AND($X$35&gt;1,$Y34&lt;$X$35,INDEX('Fiche résultats'!C$5:C$94,$X34,1)&lt;&gt;""),INDEX('Fiche résultats'!C$5:C$94,$X34,1),"")</f>
      </c>
      <c r="D34" s="153">
        <f>IF(AND($X$35&gt;1,$Y34&lt;$X$35,INDEX('Fiche résultats'!D$5:D$94,$X34,1)&lt;&gt;""),INDEX('Fiche résultats'!D$5:D$94,$X34,1),"")</f>
      </c>
      <c r="E34" s="152">
        <f>IF(AND($X$35&gt;1,$Y34&lt;$X$35,INDEX('Fiche résultats'!E$5:E$94,$X34,1)&lt;&gt;""),INDEX('Fiche résultats'!E$5:E$94,$X34,1),"")</f>
      </c>
      <c r="F34" s="152">
        <f>IF(AND($X$35&gt;1,$Y34&lt;$X$35,INDEX('Fiche résultats'!F$5:F$94,$X34,1)&lt;&gt;""),INDEX('Fiche résultats'!F$5:F$94,$X34,1),"")</f>
      </c>
      <c r="G34" s="145">
        <f>IF(AND($X$35&gt;1,$Y34&lt;$X$35,INDEX('Fiche résultats'!G$5:G$94,$X34,1)&lt;&gt;""),INDEX('Fiche résultats'!G$5:G$94,$X34,1),"")</f>
      </c>
      <c r="H34" s="147">
        <f>IF(AND($X$35&gt;1,$Y34&lt;$X$35,INDEX('Fiche résultats'!H$5:H$94,$X34,1)&lt;&gt;""),INDEX('Fiche résultats'!H$5:H$94,$X34,1),"")</f>
      </c>
      <c r="I34" s="145">
        <f>IF(AND($X$35&gt;1,$Y34&lt;$X$35,INDEX('Fiche résultats'!I$5:I$94,$X34,1)&lt;&gt;""),INDEX('Fiche résultats'!I$5:I$94,$X34,1),"")</f>
      </c>
      <c r="J34" s="147">
        <f>IF(AND($X$35&gt;1,$Y34&lt;$X$35,INDEX('Fiche résultats'!J$5:J$94,$X34,1)&lt;&gt;""),INDEX('Fiche résultats'!J$5:J$94,$X34,1),"")</f>
      </c>
      <c r="K34" s="145">
        <f>IF(AND($X$35&gt;1,$Y34&lt;$X$35,INDEX('Fiche résultats'!K$5:K$94,$X34,1)&lt;&gt;""),INDEX('Fiche résultats'!K$5:K$94,$X34,1),"")</f>
      </c>
      <c r="L34" s="147">
        <f>IF(AND($X$35&gt;1,$Y34&lt;$X$35,INDEX('Fiche résultats'!L$5:L$94,$X34,1)&lt;&gt;""),INDEX('Fiche résultats'!L$5:L$94,$X34,1),"")</f>
      </c>
      <c r="M34" s="145">
        <f>IF(AND($X$35&gt;1,$Y34&lt;$X$35,INDEX('Fiche résultats'!M$5:M$94,$X34,1)&lt;&gt;""),INDEX('Fiche résultats'!M$5:M$94,$X34,1),"")</f>
      </c>
      <c r="N34" s="147">
        <f>IF(AND($X$35&gt;1,$Y34&lt;$X$35,INDEX('Fiche résultats'!N$5:N$94,$X34,1)&lt;&gt;""),INDEX('Fiche résultats'!N$5:N$94,$X34,1),"")</f>
      </c>
      <c r="O34" s="145">
        <f>IF(AND($X$35&gt;1,$Y34&lt;$X$35,INDEX('Fiche résultats'!O$5:O$94,$X34,1)&lt;&gt;""),INDEX('Fiche résultats'!O$5:O$94,$X34,1),"")</f>
      </c>
      <c r="P34" s="147">
        <f>IF(AND($X$35&gt;1,$Y34&lt;$X$35,INDEX('Fiche résultats'!P$5:P$94,$X34,1)&lt;&gt;""),INDEX('Fiche résultats'!P$5:P$94,$X34,1),"")</f>
      </c>
      <c r="Q34" s="145">
        <f>IF(AND($X$35&gt;1,$Y34&lt;$X$35,INDEX('Fiche résultats'!Q$5:Q$94,$X34,1)&lt;&gt;""),INDEX('Fiche résultats'!Q$5:Q$94,$X34,1),"")</f>
      </c>
      <c r="R34" s="147">
        <f>IF(AND($X$35&gt;1,$Y34&lt;$X$35,INDEX('Fiche résultats'!R$5:R$94,$X34,1)&lt;&gt;""),INDEX('Fiche résultats'!R$5:R$94,$X34,1),"")</f>
      </c>
      <c r="S34" s="148">
        <f>IF(AND($X$35&gt;1,$Y34&lt;$X$35,INDEX('Fiche résultats'!S$5:S$94,$X34,1)&lt;&gt;""),INDEX('Fiche résultats'!S$5:S$94,$X34,1),"")</f>
      </c>
      <c r="T34" s="147">
        <f>IF(AND($X$35&gt;1,$Y34&lt;$X$35,INDEX('Fiche résultats'!T$5:T$94,$X34,1)&lt;&gt;""),INDEX('Fiche résultats'!T$5:T$94,$X34,1),"")</f>
      </c>
      <c r="U34" s="149">
        <f>IF(AND($X$35&gt;1,$Y34&lt;$X$35,INDEX('Fiche résultats'!U$5:U$94,$X34,1)&lt;&gt;""),INDEX('Fiche résultats'!U$5:U$94,$X34,1),"")</f>
      </c>
      <c r="V34" s="150">
        <f>IF(AND($X$35&gt;1,$Y34&lt;$X$35,INDEX('Fiche résultats'!V$5:V$94,$X34,1)&lt;&gt;""),INDEX('Fiche résultats'!V$5:V$94,$X34,1),"")</f>
      </c>
      <c r="W34" s="97"/>
      <c r="X34" s="162">
        <f>MATCH(Y34,'Fiche résultats'!X$5:X$95,0)</f>
        <v>1</v>
      </c>
      <c r="Y34" s="143">
        <f>IF(Y33+1&lt;'Fiche résultats'!X$95,Y33+1,'Fiche résultats'!X$95)</f>
        <v>1</v>
      </c>
      <c r="Z34" s="97"/>
    </row>
    <row r="35" spans="1:26" ht="19.5" customHeight="1" hidden="1">
      <c r="A35" s="122" t="s">
        <v>69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63">
        <f>'Fiche résultats'!X$95</f>
        <v>1</v>
      </c>
      <c r="Y35" s="142">
        <f>Y4+X4</f>
        <v>30</v>
      </c>
      <c r="Z35" s="97"/>
    </row>
    <row r="36" spans="1:26" ht="11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97"/>
      <c r="X36" s="119"/>
      <c r="Y36" s="119"/>
      <c r="Z36" s="97"/>
    </row>
    <row r="37" spans="1:26" ht="11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97"/>
      <c r="X37" s="119"/>
      <c r="Y37" s="119"/>
      <c r="Z37" s="97"/>
    </row>
    <row r="38" spans="1:26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97"/>
      <c r="X38" s="97"/>
      <c r="Y38" s="97"/>
      <c r="Z38" s="97"/>
    </row>
    <row r="39" spans="1:26" ht="12" thickBo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97"/>
      <c r="X39" s="97"/>
      <c r="Y39" s="97"/>
      <c r="Z39" s="97"/>
    </row>
    <row r="40" spans="1:26" ht="24" thickBot="1">
      <c r="A40" s="141"/>
      <c r="B40" s="124" t="s">
        <v>55</v>
      </c>
      <c r="C40" s="141"/>
      <c r="D40" s="141"/>
      <c r="E40" s="123">
        <f>'Fiche résultats'!E100</f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7"/>
      <c r="X40" s="97"/>
      <c r="Y40" s="97"/>
      <c r="Z40" s="97"/>
    </row>
    <row r="41" spans="1:26" ht="11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1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1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1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1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3" ht="11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ht="11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11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ht="11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ht="11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11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11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ht="11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1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ht="11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11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ht="11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ht="11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11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ht="11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ht="11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ht="11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11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ht="11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ht="11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</sheetData>
  <sheetProtection sheet="1" objects="1" scenarios="1"/>
  <mergeCells count="3">
    <mergeCell ref="D1:G1"/>
    <mergeCell ref="A2:V2"/>
    <mergeCell ref="X1:Y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PageLayoutView="0" workbookViewId="0" topLeftCell="A1">
      <selection activeCell="A2" sqref="A2:V2"/>
    </sheetView>
  </sheetViews>
  <sheetFormatPr defaultColWidth="9.00390625" defaultRowHeight="12.75"/>
  <cols>
    <col min="1" max="1" width="4.140625" style="89" customWidth="1"/>
    <col min="2" max="2" width="12.7109375" style="89" customWidth="1"/>
    <col min="3" max="3" width="12.28125" style="89" customWidth="1"/>
    <col min="4" max="4" width="10.57421875" style="89" customWidth="1"/>
    <col min="5" max="5" width="8.00390625" style="89" customWidth="1"/>
    <col min="6" max="6" width="4.7109375" style="89" customWidth="1"/>
    <col min="7" max="7" width="6.28125" style="89" customWidth="1"/>
    <col min="8" max="8" width="9.00390625" style="89" bestFit="1" customWidth="1"/>
    <col min="9" max="9" width="5.8515625" style="89" bestFit="1" customWidth="1"/>
    <col min="10" max="10" width="9.00390625" style="89" customWidth="1"/>
    <col min="11" max="11" width="5.8515625" style="89" bestFit="1" customWidth="1"/>
    <col min="12" max="12" width="9.00390625" style="89" customWidth="1"/>
    <col min="13" max="13" width="5.8515625" style="89" bestFit="1" customWidth="1"/>
    <col min="14" max="14" width="9.00390625" style="89" customWidth="1"/>
    <col min="15" max="15" width="5.8515625" style="89" bestFit="1" customWidth="1"/>
    <col min="16" max="16" width="9.00390625" style="89" customWidth="1"/>
    <col min="17" max="17" width="5.8515625" style="89" bestFit="1" customWidth="1"/>
    <col min="18" max="18" width="9.00390625" style="89" customWidth="1"/>
    <col min="19" max="19" width="6.421875" style="89" bestFit="1" customWidth="1"/>
    <col min="20" max="20" width="9.00390625" style="89" customWidth="1"/>
    <col min="21" max="21" width="5.8515625" style="89" customWidth="1"/>
    <col min="22" max="22" width="7.57421875" style="89" customWidth="1"/>
    <col min="23" max="23" width="9.00390625" style="89" customWidth="1"/>
    <col min="24" max="25" width="11.421875" style="89" hidden="1" customWidth="1"/>
    <col min="26" max="26" width="11.421875" style="89" customWidth="1"/>
    <col min="27" max="16384" width="9.00390625" style="89" customWidth="1"/>
  </cols>
  <sheetData>
    <row r="1" spans="1:26" ht="32.25" thickBot="1">
      <c r="A1" s="133" t="s">
        <v>37</v>
      </c>
      <c r="B1" s="134"/>
      <c r="C1" s="134"/>
      <c r="D1" s="360" t="str">
        <f>'Fiche résultats'!D1:G1</f>
        <v>FSR.V  </v>
      </c>
      <c r="E1" s="361"/>
      <c r="F1" s="361"/>
      <c r="G1" s="362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60">
        <f>IF(Y4&lt;X35,"Page "&amp;Y35/X4,"")</f>
      </c>
      <c r="W1" s="97"/>
      <c r="X1" s="358" t="s">
        <v>70</v>
      </c>
      <c r="Y1" s="358"/>
      <c r="Z1" s="97"/>
    </row>
    <row r="2" spans="1:26" ht="19.5" thickBot="1">
      <c r="A2" s="355" t="str">
        <f>'Fiche résultats'!A2:V2</f>
        <v>CLASSEMENT  GENERAL  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7"/>
      <c r="W2" s="97"/>
      <c r="X2" s="159"/>
      <c r="Y2" s="158"/>
      <c r="Z2" s="97"/>
    </row>
    <row r="3" spans="1:26" ht="16.5" thickBot="1">
      <c r="A3" s="137"/>
      <c r="B3" s="138"/>
      <c r="C3" s="139"/>
      <c r="D3" s="138"/>
      <c r="E3" s="138"/>
      <c r="F3" s="140"/>
      <c r="G3" s="125" t="s">
        <v>38</v>
      </c>
      <c r="H3" s="126"/>
      <c r="I3" s="125" t="s">
        <v>39</v>
      </c>
      <c r="J3" s="127"/>
      <c r="K3" s="125" t="s">
        <v>105</v>
      </c>
      <c r="L3" s="127"/>
      <c r="M3" s="125" t="s">
        <v>40</v>
      </c>
      <c r="N3" s="127"/>
      <c r="O3" s="125" t="s">
        <v>41</v>
      </c>
      <c r="P3" s="127"/>
      <c r="Q3" s="125" t="s">
        <v>42</v>
      </c>
      <c r="R3" s="127"/>
      <c r="S3" s="125" t="s">
        <v>43</v>
      </c>
      <c r="T3" s="128"/>
      <c r="U3" s="129" t="s">
        <v>44</v>
      </c>
      <c r="V3" s="129" t="s">
        <v>45</v>
      </c>
      <c r="W3" s="97"/>
      <c r="X3" s="164" t="s">
        <v>72</v>
      </c>
      <c r="Y3" s="158" t="s">
        <v>73</v>
      </c>
      <c r="Z3" s="97"/>
    </row>
    <row r="4" spans="1:26" ht="16.5" thickBot="1">
      <c r="A4" s="130" t="s">
        <v>46</v>
      </c>
      <c r="B4" s="130" t="s">
        <v>47</v>
      </c>
      <c r="C4" s="131" t="s">
        <v>48</v>
      </c>
      <c r="D4" s="130" t="s">
        <v>49</v>
      </c>
      <c r="E4" s="130" t="s">
        <v>50</v>
      </c>
      <c r="F4" s="130" t="s">
        <v>65</v>
      </c>
      <c r="G4" s="132" t="s">
        <v>51</v>
      </c>
      <c r="H4" s="132" t="s">
        <v>52</v>
      </c>
      <c r="I4" s="132" t="s">
        <v>51</v>
      </c>
      <c r="J4" s="132" t="s">
        <v>52</v>
      </c>
      <c r="K4" s="132" t="s">
        <v>51</v>
      </c>
      <c r="L4" s="132" t="s">
        <v>52</v>
      </c>
      <c r="M4" s="132" t="s">
        <v>51</v>
      </c>
      <c r="N4" s="132" t="s">
        <v>52</v>
      </c>
      <c r="O4" s="132" t="s">
        <v>51</v>
      </c>
      <c r="P4" s="132" t="s">
        <v>52</v>
      </c>
      <c r="Q4" s="132" t="s">
        <v>51</v>
      </c>
      <c r="R4" s="132" t="s">
        <v>52</v>
      </c>
      <c r="S4" s="132" t="s">
        <v>51</v>
      </c>
      <c r="T4" s="132" t="s">
        <v>52</v>
      </c>
      <c r="U4" s="132" t="s">
        <v>53</v>
      </c>
      <c r="V4" s="129" t="s">
        <v>54</v>
      </c>
      <c r="W4" s="97"/>
      <c r="X4" s="164">
        <f>ROWS(Y5:Y34)</f>
        <v>30</v>
      </c>
      <c r="Y4" s="157">
        <f>'Résultats classés'!Y35</f>
        <v>30</v>
      </c>
      <c r="Z4" s="97"/>
    </row>
    <row r="5" spans="1:28" ht="21" customHeight="1" thickBot="1">
      <c r="A5" s="145">
        <f>IF(AND($X$35&gt;1,$Y5&lt;$X$35,INDEX('Fiche résultats'!A$5:A$94,$X5,1)&lt;&gt;""),INDEX('Fiche résultats'!A$5:A$94,$X5,1),"")</f>
      </c>
      <c r="B5" s="146">
        <f>IF(AND($X$35&gt;1,$Y5&lt;$X$35,INDEX('Fiche résultats'!B$5:B$94,$X5,1)&lt;&gt;""),INDEX('Fiche résultats'!B$5:B$94,$X5,1),"")</f>
      </c>
      <c r="C5" s="146">
        <f>IF(AND($X$35&gt;1,$Y5&lt;$X$35,INDEX('Fiche résultats'!C$5:C$94,$X5,1)&lt;&gt;""),INDEX('Fiche résultats'!C$5:C$94,$X5,1),"")</f>
      </c>
      <c r="D5" s="153">
        <f>IF(AND($X$35&gt;1,$Y5&lt;$X$35,INDEX('Fiche résultats'!D$5:D$94,$X5,1)&lt;&gt;""),INDEX('Fiche résultats'!D$5:D$94,$X5,1),"")</f>
      </c>
      <c r="E5" s="152">
        <f>IF(AND($X$35&gt;1,$Y5&lt;$X$35,INDEX('Fiche résultats'!E$5:E$94,$X5,1)&lt;&gt;""),INDEX('Fiche résultats'!E$5:E$94,$X5,1),"")</f>
      </c>
      <c r="F5" s="152">
        <f>IF(AND($X$35&gt;1,$Y5&lt;$X$35,INDEX('Fiche résultats'!F$5:F$94,$X5,1)&lt;&gt;""),INDEX('Fiche résultats'!F$5:F$94,$X5,1),"")</f>
      </c>
      <c r="G5" s="145">
        <f>IF(AND($X$35&gt;1,$Y5&lt;$X$35,INDEX('Fiche résultats'!G$5:G$94,$X5,1)&lt;&gt;""),INDEX('Fiche résultats'!G$5:G$94,$X5,1),"")</f>
      </c>
      <c r="H5" s="147">
        <f>IF(AND($X$35&gt;1,$Y5&lt;$X$35,INDEX('Fiche résultats'!H$5:H$94,$X5,1)&lt;&gt;""),INDEX('Fiche résultats'!H$5:H$94,$X5,1),"")</f>
      </c>
      <c r="I5" s="145">
        <f>IF(AND($X$35&gt;1,$Y5&lt;$X$35,INDEX('Fiche résultats'!I$5:I$94,$X5,1)&lt;&gt;""),INDEX('Fiche résultats'!I$5:I$94,$X5,1),"")</f>
      </c>
      <c r="J5" s="147">
        <f>IF(AND($X$35&gt;1,$Y5&lt;$X$35,INDEX('Fiche résultats'!J$5:J$94,$X5,1)&lt;&gt;""),INDEX('Fiche résultats'!J$5:J$94,$X5,1),"")</f>
      </c>
      <c r="K5" s="145">
        <f>IF(AND($X$35&gt;1,$Y5&lt;$X$35,INDEX('Fiche résultats'!K$5:K$94,$X5,1)&lt;&gt;""),INDEX('Fiche résultats'!K$5:K$94,$X5,1),"")</f>
      </c>
      <c r="L5" s="147">
        <f>IF(AND($X$35&gt;1,$Y5&lt;$X$35,INDEX('Fiche résultats'!L$5:L$94,$X5,1)&lt;&gt;""),INDEX('Fiche résultats'!L$5:L$94,$X5,1),"")</f>
      </c>
      <c r="M5" s="145">
        <f>IF(AND($X$35&gt;1,$Y5&lt;$X$35,INDEX('Fiche résultats'!M$5:M$94,$X5,1)&lt;&gt;""),INDEX('Fiche résultats'!M$5:M$94,$X5,1),"")</f>
      </c>
      <c r="N5" s="147">
        <f>IF(AND($X$35&gt;1,$Y5&lt;$X$35,INDEX('Fiche résultats'!N$5:N$94,$X5,1)&lt;&gt;""),INDEX('Fiche résultats'!N$5:N$94,$X5,1),"")</f>
      </c>
      <c r="O5" s="145">
        <f>IF(AND($X$35&gt;1,$Y5&lt;$X$35,INDEX('Fiche résultats'!O$5:O$94,$X5,1)&lt;&gt;""),INDEX('Fiche résultats'!O$5:O$94,$X5,1),"")</f>
      </c>
      <c r="P5" s="147">
        <f>IF(AND($X$35&gt;1,$Y5&lt;$X$35,INDEX('Fiche résultats'!P$5:P$94,$X5,1)&lt;&gt;""),INDEX('Fiche résultats'!P$5:P$94,$X5,1),"")</f>
      </c>
      <c r="Q5" s="145">
        <f>IF(AND($X$35&gt;1,$Y5&lt;$X$35,INDEX('Fiche résultats'!Q$5:Q$94,$X5,1)&lt;&gt;""),INDEX('Fiche résultats'!Q$5:Q$94,$X5,1),"")</f>
      </c>
      <c r="R5" s="147">
        <f>IF(AND($X$35&gt;1,$Y5&lt;$X$35,INDEX('Fiche résultats'!R$5:R$94,$X5,1)&lt;&gt;""),INDEX('Fiche résultats'!R$5:R$94,$X5,1),"")</f>
      </c>
      <c r="S5" s="148">
        <f>IF(AND($X$35&gt;1,$Y5&lt;$X$35,INDEX('Fiche résultats'!S$5:S$94,$X5,1)&lt;&gt;""),INDEX('Fiche résultats'!S$5:S$94,$X5,1),"")</f>
      </c>
      <c r="T5" s="147">
        <f>IF(AND($X$35&gt;1,$Y5&lt;$X$35,INDEX('Fiche résultats'!T$5:T$94,$X5,1)&lt;&gt;""),INDEX('Fiche résultats'!T$5:T$94,$X5,1),"")</f>
      </c>
      <c r="U5" s="149">
        <f>IF(AND($X$35&gt;1,$Y5&lt;$X$35,INDEX('Fiche résultats'!U$5:U$94,$X5,1)&lt;&gt;""),INDEX('Fiche résultats'!U$5:U$94,$X5,1),"")</f>
      </c>
      <c r="V5" s="150">
        <f>IF(AND($X$35&gt;1,$Y5&lt;$X$35,INDEX('Fiche résultats'!V$5:V$94,$X5,1)&lt;&gt;""),INDEX('Fiche résultats'!V$5:V$94,$X5,1),"")</f>
      </c>
      <c r="W5" s="97"/>
      <c r="X5" s="163">
        <f>MATCH(Y5,'Fiche résultats'!X$5:X$95,0)</f>
        <v>1</v>
      </c>
      <c r="Y5" s="142">
        <f>IF(Y4+1&lt;'Fiche résultats'!X$95,Y4+1,'Fiche résultats'!X$95)</f>
        <v>1</v>
      </c>
      <c r="Z5" s="156"/>
      <c r="AA5" s="161"/>
      <c r="AB5" s="161"/>
    </row>
    <row r="6" spans="1:28" ht="21" customHeight="1" thickBot="1">
      <c r="A6" s="145">
        <f>IF(AND($X$35&gt;1,$Y6&lt;$X$35,INDEX('Fiche résultats'!A$5:A$94,$X6,1)&lt;&gt;""),INDEX('Fiche résultats'!A$5:A$94,$X6,1),"")</f>
      </c>
      <c r="B6" s="146">
        <f>IF(AND($X$35&gt;1,$Y6&lt;$X$35,INDEX('Fiche résultats'!B$5:B$94,$X6,1)&lt;&gt;""),INDEX('Fiche résultats'!B$5:B$94,$X6,1),"")</f>
      </c>
      <c r="C6" s="146">
        <f>IF(AND($X$35&gt;1,$Y6&lt;$X$35,INDEX('Fiche résultats'!C$5:C$94,$X6,1)&lt;&gt;""),INDEX('Fiche résultats'!C$5:C$94,$X6,1),"")</f>
      </c>
      <c r="D6" s="153">
        <f>IF(AND($X$35&gt;1,$Y6&lt;$X$35,INDEX('Fiche résultats'!D$5:D$94,$X6,1)&lt;&gt;""),INDEX('Fiche résultats'!D$5:D$94,$X6,1),"")</f>
      </c>
      <c r="E6" s="152">
        <f>IF(AND($X$35&gt;1,$Y6&lt;$X$35,INDEX('Fiche résultats'!E$5:E$94,$X6,1)&lt;&gt;""),INDEX('Fiche résultats'!E$5:E$94,$X6,1),"")</f>
      </c>
      <c r="F6" s="152">
        <f>IF(AND($X$35&gt;1,$Y6&lt;$X$35,INDEX('Fiche résultats'!F$5:F$94,$X6,1)&lt;&gt;""),INDEX('Fiche résultats'!F$5:F$94,$X6,1),"")</f>
      </c>
      <c r="G6" s="145">
        <f>IF(AND($X$35&gt;1,$Y6&lt;$X$35,INDEX('Fiche résultats'!G$5:G$94,$X6,1)&lt;&gt;""),INDEX('Fiche résultats'!G$5:G$94,$X6,1),"")</f>
      </c>
      <c r="H6" s="147">
        <f>IF(AND($X$35&gt;1,$Y6&lt;$X$35,INDEX('Fiche résultats'!H$5:H$94,$X6,1)&lt;&gt;""),INDEX('Fiche résultats'!H$5:H$94,$X6,1),"")</f>
      </c>
      <c r="I6" s="145">
        <f>IF(AND($X$35&gt;1,$Y6&lt;$X$35,INDEX('Fiche résultats'!I$5:I$94,$X6,1)&lt;&gt;""),INDEX('Fiche résultats'!I$5:I$94,$X6,1),"")</f>
      </c>
      <c r="J6" s="147">
        <f>IF(AND($X$35&gt;1,$Y6&lt;$X$35,INDEX('Fiche résultats'!J$5:J$94,$X6,1)&lt;&gt;""),INDEX('Fiche résultats'!J$5:J$94,$X6,1),"")</f>
      </c>
      <c r="K6" s="145">
        <f>IF(AND($X$35&gt;1,$Y6&lt;$X$35,INDEX('Fiche résultats'!K$5:K$94,$X6,1)&lt;&gt;""),INDEX('Fiche résultats'!K$5:K$94,$X6,1),"")</f>
      </c>
      <c r="L6" s="147">
        <f>IF(AND($X$35&gt;1,$Y6&lt;$X$35,INDEX('Fiche résultats'!L$5:L$94,$X6,1)&lt;&gt;""),INDEX('Fiche résultats'!L$5:L$94,$X6,1),"")</f>
      </c>
      <c r="M6" s="145">
        <f>IF(AND($X$35&gt;1,$Y6&lt;$X$35,INDEX('Fiche résultats'!M$5:M$94,$X6,1)&lt;&gt;""),INDEX('Fiche résultats'!M$5:M$94,$X6,1),"")</f>
      </c>
      <c r="N6" s="147">
        <f>IF(AND($X$35&gt;1,$Y6&lt;$X$35,INDEX('Fiche résultats'!N$5:N$94,$X6,1)&lt;&gt;""),INDEX('Fiche résultats'!N$5:N$94,$X6,1),"")</f>
      </c>
      <c r="O6" s="145">
        <f>IF(AND($X$35&gt;1,$Y6&lt;$X$35,INDEX('Fiche résultats'!O$5:O$94,$X6,1)&lt;&gt;""),INDEX('Fiche résultats'!O$5:O$94,$X6,1),"")</f>
      </c>
      <c r="P6" s="147">
        <f>IF(AND($X$35&gt;1,$Y6&lt;$X$35,INDEX('Fiche résultats'!P$5:P$94,$X6,1)&lt;&gt;""),INDEX('Fiche résultats'!P$5:P$94,$X6,1),"")</f>
      </c>
      <c r="Q6" s="145">
        <f>IF(AND($X$35&gt;1,$Y6&lt;$X$35,INDEX('Fiche résultats'!Q$5:Q$94,$X6,1)&lt;&gt;""),INDEX('Fiche résultats'!Q$5:Q$94,$X6,1),"")</f>
      </c>
      <c r="R6" s="147">
        <f>IF(AND($X$35&gt;1,$Y6&lt;$X$35,INDEX('Fiche résultats'!R$5:R$94,$X6,1)&lt;&gt;""),INDEX('Fiche résultats'!R$5:R$94,$X6,1),"")</f>
      </c>
      <c r="S6" s="148">
        <f>IF(AND($X$35&gt;1,$Y6&lt;$X$35,INDEX('Fiche résultats'!S$5:S$94,$X6,1)&lt;&gt;""),INDEX('Fiche résultats'!S$5:S$94,$X6,1),"")</f>
      </c>
      <c r="T6" s="147">
        <f>IF(AND($X$35&gt;1,$Y6&lt;$X$35,INDEX('Fiche résultats'!T$5:T$94,$X6,1)&lt;&gt;""),INDEX('Fiche résultats'!T$5:T$94,$X6,1),"")</f>
      </c>
      <c r="U6" s="149">
        <f>IF(AND($X$35&gt;1,$Y6&lt;$X$35,INDEX('Fiche résultats'!U$5:U$94,$X6,1)&lt;&gt;""),INDEX('Fiche résultats'!U$5:U$94,$X6,1),"")</f>
      </c>
      <c r="V6" s="150">
        <f>IF(AND($X$35&gt;1,$Y6&lt;$X$35,INDEX('Fiche résultats'!V$5:V$94,$X6,1)&lt;&gt;""),INDEX('Fiche résultats'!V$5:V$94,$X6,1),"")</f>
      </c>
      <c r="W6" s="102"/>
      <c r="X6" s="162">
        <f>MATCH(Y6,'Fiche résultats'!X$5:X$95,0)</f>
        <v>1</v>
      </c>
      <c r="Y6" s="143">
        <f>IF(Y5+1&lt;'Fiche résultats'!X$95,Y5+1,'Fiche résultats'!X$95)</f>
        <v>1</v>
      </c>
      <c r="Z6" s="97"/>
      <c r="AB6" s="161"/>
    </row>
    <row r="7" spans="1:28" ht="21" customHeight="1" thickBot="1">
      <c r="A7" s="145">
        <f>IF(AND($X$35&gt;1,$Y7&lt;$X$35,INDEX('Fiche résultats'!A$5:A$94,$X7,1)&lt;&gt;""),INDEX('Fiche résultats'!A$5:A$94,$X7,1),"")</f>
      </c>
      <c r="B7" s="146">
        <f>IF(AND($X$35&gt;1,$Y7&lt;$X$35,INDEX('Fiche résultats'!B$5:B$94,$X7,1)&lt;&gt;""),INDEX('Fiche résultats'!B$5:B$94,$X7,1),"")</f>
      </c>
      <c r="C7" s="146">
        <f>IF(AND($X$35&gt;1,$Y7&lt;$X$35,INDEX('Fiche résultats'!C$5:C$94,$X7,1)&lt;&gt;""),INDEX('Fiche résultats'!C$5:C$94,$X7,1),"")</f>
      </c>
      <c r="D7" s="153">
        <f>IF(AND($X$35&gt;1,$Y7&lt;$X$35,INDEX('Fiche résultats'!D$5:D$94,$X7,1)&lt;&gt;""),INDEX('Fiche résultats'!D$5:D$94,$X7,1),"")</f>
      </c>
      <c r="E7" s="152">
        <f>IF(AND($X$35&gt;1,$Y7&lt;$X$35,INDEX('Fiche résultats'!E$5:E$94,$X7,1)&lt;&gt;""),INDEX('Fiche résultats'!E$5:E$94,$X7,1),"")</f>
      </c>
      <c r="F7" s="152">
        <f>IF(AND($X$35&gt;1,$Y7&lt;$X$35,INDEX('Fiche résultats'!F$5:F$94,$X7,1)&lt;&gt;""),INDEX('Fiche résultats'!F$5:F$94,$X7,1),"")</f>
      </c>
      <c r="G7" s="145">
        <f>IF(AND($X$35&gt;1,$Y7&lt;$X$35,INDEX('Fiche résultats'!G$5:G$94,$X7,1)&lt;&gt;""),INDEX('Fiche résultats'!G$5:G$94,$X7,1),"")</f>
      </c>
      <c r="H7" s="147">
        <f>IF(AND($X$35&gt;1,$Y7&lt;$X$35,INDEX('Fiche résultats'!H$5:H$94,$X7,1)&lt;&gt;""),INDEX('Fiche résultats'!H$5:H$94,$X7,1),"")</f>
      </c>
      <c r="I7" s="145">
        <f>IF(AND($X$35&gt;1,$Y7&lt;$X$35,INDEX('Fiche résultats'!I$5:I$94,$X7,1)&lt;&gt;""),INDEX('Fiche résultats'!I$5:I$94,$X7,1),"")</f>
      </c>
      <c r="J7" s="147">
        <f>IF(AND($X$35&gt;1,$Y7&lt;$X$35,INDEX('Fiche résultats'!J$5:J$94,$X7,1)&lt;&gt;""),INDEX('Fiche résultats'!J$5:J$94,$X7,1),"")</f>
      </c>
      <c r="K7" s="145">
        <f>IF(AND($X$35&gt;1,$Y7&lt;$X$35,INDEX('Fiche résultats'!K$5:K$94,$X7,1)&lt;&gt;""),INDEX('Fiche résultats'!K$5:K$94,$X7,1),"")</f>
      </c>
      <c r="L7" s="147">
        <f>IF(AND($X$35&gt;1,$Y7&lt;$X$35,INDEX('Fiche résultats'!L$5:L$94,$X7,1)&lt;&gt;""),INDEX('Fiche résultats'!L$5:L$94,$X7,1),"")</f>
      </c>
      <c r="M7" s="145">
        <f>IF(AND($X$35&gt;1,$Y7&lt;$X$35,INDEX('Fiche résultats'!M$5:M$94,$X7,1)&lt;&gt;""),INDEX('Fiche résultats'!M$5:M$94,$X7,1),"")</f>
      </c>
      <c r="N7" s="147">
        <f>IF(AND($X$35&gt;1,$Y7&lt;$X$35,INDEX('Fiche résultats'!N$5:N$94,$X7,1)&lt;&gt;""),INDEX('Fiche résultats'!N$5:N$94,$X7,1),"")</f>
      </c>
      <c r="O7" s="145">
        <f>IF(AND($X$35&gt;1,$Y7&lt;$X$35,INDEX('Fiche résultats'!O$5:O$94,$X7,1)&lt;&gt;""),INDEX('Fiche résultats'!O$5:O$94,$X7,1),"")</f>
      </c>
      <c r="P7" s="147">
        <f>IF(AND($X$35&gt;1,$Y7&lt;$X$35,INDEX('Fiche résultats'!P$5:P$94,$X7,1)&lt;&gt;""),INDEX('Fiche résultats'!P$5:P$94,$X7,1),"")</f>
      </c>
      <c r="Q7" s="145">
        <f>IF(AND($X$35&gt;1,$Y7&lt;$X$35,INDEX('Fiche résultats'!Q$5:Q$94,$X7,1)&lt;&gt;""),INDEX('Fiche résultats'!Q$5:Q$94,$X7,1),"")</f>
      </c>
      <c r="R7" s="147">
        <f>IF(AND($X$35&gt;1,$Y7&lt;$X$35,INDEX('Fiche résultats'!R$5:R$94,$X7,1)&lt;&gt;""),INDEX('Fiche résultats'!R$5:R$94,$X7,1),"")</f>
      </c>
      <c r="S7" s="148">
        <f>IF(AND($X$35&gt;1,$Y7&lt;$X$35,INDEX('Fiche résultats'!S$5:S$94,$X7,1)&lt;&gt;""),INDEX('Fiche résultats'!S$5:S$94,$X7,1),"")</f>
      </c>
      <c r="T7" s="147">
        <f>IF(AND($X$35&gt;1,$Y7&lt;$X$35,INDEX('Fiche résultats'!T$5:T$94,$X7,1)&lt;&gt;""),INDEX('Fiche résultats'!T$5:T$94,$X7,1),"")</f>
      </c>
      <c r="U7" s="149">
        <f>IF(AND($X$35&gt;1,$Y7&lt;$X$35,INDEX('Fiche résultats'!U$5:U$94,$X7,1)&lt;&gt;""),INDEX('Fiche résultats'!U$5:U$94,$X7,1),"")</f>
      </c>
      <c r="V7" s="150">
        <f>IF(AND($X$35&gt;1,$Y7&lt;$X$35,INDEX('Fiche résultats'!V$5:V$94,$X7,1)&lt;&gt;""),INDEX('Fiche résultats'!V$5:V$94,$X7,1),"")</f>
      </c>
      <c r="W7" s="97"/>
      <c r="X7" s="162">
        <f>MATCH(Y7,'Fiche résultats'!X$5:X$95,0)</f>
        <v>1</v>
      </c>
      <c r="Y7" s="143">
        <f>IF(Y6+1&lt;'Fiche résultats'!X$95,Y6+1,'Fiche résultats'!X$95)</f>
        <v>1</v>
      </c>
      <c r="Z7" s="97"/>
      <c r="AB7" s="161"/>
    </row>
    <row r="8" spans="1:28" ht="21" customHeight="1" thickBot="1">
      <c r="A8" s="145">
        <f>IF(AND($X$35&gt;1,$Y8&lt;$X$35,INDEX('Fiche résultats'!A$5:A$94,$X8,1)&lt;&gt;""),INDEX('Fiche résultats'!A$5:A$94,$X8,1),"")</f>
      </c>
      <c r="B8" s="146">
        <f>IF(AND($X$35&gt;1,$Y8&lt;$X$35,INDEX('Fiche résultats'!B$5:B$94,$X8,1)&lt;&gt;""),INDEX('Fiche résultats'!B$5:B$94,$X8,1),"")</f>
      </c>
      <c r="C8" s="146">
        <f>IF(AND($X$35&gt;1,$Y8&lt;$X$35,INDEX('Fiche résultats'!C$5:C$94,$X8,1)&lt;&gt;""),INDEX('Fiche résultats'!C$5:C$94,$X8,1),"")</f>
      </c>
      <c r="D8" s="153">
        <f>IF(AND($X$35&gt;1,$Y8&lt;$X$35,INDEX('Fiche résultats'!D$5:D$94,$X8,1)&lt;&gt;""),INDEX('Fiche résultats'!D$5:D$94,$X8,1),"")</f>
      </c>
      <c r="E8" s="152">
        <f>IF(AND($X$35&gt;1,$Y8&lt;$X$35,INDEX('Fiche résultats'!E$5:E$94,$X8,1)&lt;&gt;""),INDEX('Fiche résultats'!E$5:E$94,$X8,1),"")</f>
      </c>
      <c r="F8" s="152">
        <f>IF(AND($X$35&gt;1,$Y8&lt;$X$35,INDEX('Fiche résultats'!F$5:F$94,$X8,1)&lt;&gt;""),INDEX('Fiche résultats'!F$5:F$94,$X8,1),"")</f>
      </c>
      <c r="G8" s="145">
        <f>IF(AND($X$35&gt;1,$Y8&lt;$X$35,INDEX('Fiche résultats'!G$5:G$94,$X8,1)&lt;&gt;""),INDEX('Fiche résultats'!G$5:G$94,$X8,1),"")</f>
      </c>
      <c r="H8" s="147">
        <f>IF(AND($X$35&gt;1,$Y8&lt;$X$35,INDEX('Fiche résultats'!H$5:H$94,$X8,1)&lt;&gt;""),INDEX('Fiche résultats'!H$5:H$94,$X8,1),"")</f>
      </c>
      <c r="I8" s="145">
        <f>IF(AND($X$35&gt;1,$Y8&lt;$X$35,INDEX('Fiche résultats'!I$5:I$94,$X8,1)&lt;&gt;""),INDEX('Fiche résultats'!I$5:I$94,$X8,1),"")</f>
      </c>
      <c r="J8" s="147">
        <f>IF(AND($X$35&gt;1,$Y8&lt;$X$35,INDEX('Fiche résultats'!J$5:J$94,$X8,1)&lt;&gt;""),INDEX('Fiche résultats'!J$5:J$94,$X8,1),"")</f>
      </c>
      <c r="K8" s="145">
        <f>IF(AND($X$35&gt;1,$Y8&lt;$X$35,INDEX('Fiche résultats'!K$5:K$94,$X8,1)&lt;&gt;""),INDEX('Fiche résultats'!K$5:K$94,$X8,1),"")</f>
      </c>
      <c r="L8" s="147">
        <f>IF(AND($X$35&gt;1,$Y8&lt;$X$35,INDEX('Fiche résultats'!L$5:L$94,$X8,1)&lt;&gt;""),INDEX('Fiche résultats'!L$5:L$94,$X8,1),"")</f>
      </c>
      <c r="M8" s="145">
        <f>IF(AND($X$35&gt;1,$Y8&lt;$X$35,INDEX('Fiche résultats'!M$5:M$94,$X8,1)&lt;&gt;""),INDEX('Fiche résultats'!M$5:M$94,$X8,1),"")</f>
      </c>
      <c r="N8" s="147">
        <f>IF(AND($X$35&gt;1,$Y8&lt;$X$35,INDEX('Fiche résultats'!N$5:N$94,$X8,1)&lt;&gt;""),INDEX('Fiche résultats'!N$5:N$94,$X8,1),"")</f>
      </c>
      <c r="O8" s="145">
        <f>IF(AND($X$35&gt;1,$Y8&lt;$X$35,INDEX('Fiche résultats'!O$5:O$94,$X8,1)&lt;&gt;""),INDEX('Fiche résultats'!O$5:O$94,$X8,1),"")</f>
      </c>
      <c r="P8" s="147">
        <f>IF(AND($X$35&gt;1,$Y8&lt;$X$35,INDEX('Fiche résultats'!P$5:P$94,$X8,1)&lt;&gt;""),INDEX('Fiche résultats'!P$5:P$94,$X8,1),"")</f>
      </c>
      <c r="Q8" s="145">
        <f>IF(AND($X$35&gt;1,$Y8&lt;$X$35,INDEX('Fiche résultats'!Q$5:Q$94,$X8,1)&lt;&gt;""),INDEX('Fiche résultats'!Q$5:Q$94,$X8,1),"")</f>
      </c>
      <c r="R8" s="147">
        <f>IF(AND($X$35&gt;1,$Y8&lt;$X$35,INDEX('Fiche résultats'!R$5:R$94,$X8,1)&lt;&gt;""),INDEX('Fiche résultats'!R$5:R$94,$X8,1),"")</f>
      </c>
      <c r="S8" s="148">
        <f>IF(AND($X$35&gt;1,$Y8&lt;$X$35,INDEX('Fiche résultats'!S$5:S$94,$X8,1)&lt;&gt;""),INDEX('Fiche résultats'!S$5:S$94,$X8,1),"")</f>
      </c>
      <c r="T8" s="147">
        <f>IF(AND($X$35&gt;1,$Y8&lt;$X$35,INDEX('Fiche résultats'!T$5:T$94,$X8,1)&lt;&gt;""),INDEX('Fiche résultats'!T$5:T$94,$X8,1),"")</f>
      </c>
      <c r="U8" s="149">
        <f>IF(AND($X$35&gt;1,$Y8&lt;$X$35,INDEX('Fiche résultats'!U$5:U$94,$X8,1)&lt;&gt;""),INDEX('Fiche résultats'!U$5:U$94,$X8,1),"")</f>
      </c>
      <c r="V8" s="150">
        <f>IF(AND($X$35&gt;1,$Y8&lt;$X$35,INDEX('Fiche résultats'!V$5:V$94,$X8,1)&lt;&gt;""),INDEX('Fiche résultats'!V$5:V$94,$X8,1),"")</f>
      </c>
      <c r="W8" s="97"/>
      <c r="X8" s="162">
        <f>MATCH(Y8,'Fiche résultats'!X$5:X$95,0)</f>
        <v>1</v>
      </c>
      <c r="Y8" s="143">
        <f>IF(Y7+1&lt;'Fiche résultats'!X$95,Y7+1,'Fiche résultats'!X$95)</f>
        <v>1</v>
      </c>
      <c r="Z8" s="97"/>
      <c r="AB8" s="161"/>
    </row>
    <row r="9" spans="1:28" ht="21" customHeight="1" thickBot="1">
      <c r="A9" s="145">
        <f>IF(AND($X$35&gt;1,$Y9&lt;$X$35,INDEX('Fiche résultats'!A$5:A$94,$X9,1)&lt;&gt;""),INDEX('Fiche résultats'!A$5:A$94,$X9,1),"")</f>
      </c>
      <c r="B9" s="146">
        <f>IF(AND($X$35&gt;1,$Y9&lt;$X$35,INDEX('Fiche résultats'!B$5:B$94,$X9,1)&lt;&gt;""),INDEX('Fiche résultats'!B$5:B$94,$X9,1),"")</f>
      </c>
      <c r="C9" s="146">
        <f>IF(AND($X$35&gt;1,$Y9&lt;$X$35,INDEX('Fiche résultats'!C$5:C$94,$X9,1)&lt;&gt;""),INDEX('Fiche résultats'!C$5:C$94,$X9,1),"")</f>
      </c>
      <c r="D9" s="153">
        <f>IF(AND($X$35&gt;1,$Y9&lt;$X$35,INDEX('Fiche résultats'!D$5:D$94,$X9,1)&lt;&gt;""),INDEX('Fiche résultats'!D$5:D$94,$X9,1),"")</f>
      </c>
      <c r="E9" s="152">
        <f>IF(AND($X$35&gt;1,$Y9&lt;$X$35,INDEX('Fiche résultats'!E$5:E$94,$X9,1)&lt;&gt;""),INDEX('Fiche résultats'!E$5:E$94,$X9,1),"")</f>
      </c>
      <c r="F9" s="152">
        <f>IF(AND($X$35&gt;1,$Y9&lt;$X$35,INDEX('Fiche résultats'!F$5:F$94,$X9,1)&lt;&gt;""),INDEX('Fiche résultats'!F$5:F$94,$X9,1),"")</f>
      </c>
      <c r="G9" s="145">
        <f>IF(AND($X$35&gt;1,$Y9&lt;$X$35,INDEX('Fiche résultats'!G$5:G$94,$X9,1)&lt;&gt;""),INDEX('Fiche résultats'!G$5:G$94,$X9,1),"")</f>
      </c>
      <c r="H9" s="147">
        <f>IF(AND($X$35&gt;1,$Y9&lt;$X$35,INDEX('Fiche résultats'!H$5:H$94,$X9,1)&lt;&gt;""),INDEX('Fiche résultats'!H$5:H$94,$X9,1),"")</f>
      </c>
      <c r="I9" s="145">
        <f>IF(AND($X$35&gt;1,$Y9&lt;$X$35,INDEX('Fiche résultats'!I$5:I$94,$X9,1)&lt;&gt;""),INDEX('Fiche résultats'!I$5:I$94,$X9,1),"")</f>
      </c>
      <c r="J9" s="147">
        <f>IF(AND($X$35&gt;1,$Y9&lt;$X$35,INDEX('Fiche résultats'!J$5:J$94,$X9,1)&lt;&gt;""),INDEX('Fiche résultats'!J$5:J$94,$X9,1),"")</f>
      </c>
      <c r="K9" s="145">
        <f>IF(AND($X$35&gt;1,$Y9&lt;$X$35,INDEX('Fiche résultats'!K$5:K$94,$X9,1)&lt;&gt;""),INDEX('Fiche résultats'!K$5:K$94,$X9,1),"")</f>
      </c>
      <c r="L9" s="147">
        <f>IF(AND($X$35&gt;1,$Y9&lt;$X$35,INDEX('Fiche résultats'!L$5:L$94,$X9,1)&lt;&gt;""),INDEX('Fiche résultats'!L$5:L$94,$X9,1),"")</f>
      </c>
      <c r="M9" s="145">
        <f>IF(AND($X$35&gt;1,$Y9&lt;$X$35,INDEX('Fiche résultats'!M$5:M$94,$X9,1)&lt;&gt;""),INDEX('Fiche résultats'!M$5:M$94,$X9,1),"")</f>
      </c>
      <c r="N9" s="147">
        <f>IF(AND($X$35&gt;1,$Y9&lt;$X$35,INDEX('Fiche résultats'!N$5:N$94,$X9,1)&lt;&gt;""),INDEX('Fiche résultats'!N$5:N$94,$X9,1),"")</f>
      </c>
      <c r="O9" s="145">
        <f>IF(AND($X$35&gt;1,$Y9&lt;$X$35,INDEX('Fiche résultats'!O$5:O$94,$X9,1)&lt;&gt;""),INDEX('Fiche résultats'!O$5:O$94,$X9,1),"")</f>
      </c>
      <c r="P9" s="147">
        <f>IF(AND($X$35&gt;1,$Y9&lt;$X$35,INDEX('Fiche résultats'!P$5:P$94,$X9,1)&lt;&gt;""),INDEX('Fiche résultats'!P$5:P$94,$X9,1),"")</f>
      </c>
      <c r="Q9" s="145">
        <f>IF(AND($X$35&gt;1,$Y9&lt;$X$35,INDEX('Fiche résultats'!Q$5:Q$94,$X9,1)&lt;&gt;""),INDEX('Fiche résultats'!Q$5:Q$94,$X9,1),"")</f>
      </c>
      <c r="R9" s="147">
        <f>IF(AND($X$35&gt;1,$Y9&lt;$X$35,INDEX('Fiche résultats'!R$5:R$94,$X9,1)&lt;&gt;""),INDEX('Fiche résultats'!R$5:R$94,$X9,1),"")</f>
      </c>
      <c r="S9" s="148">
        <f>IF(AND($X$35&gt;1,$Y9&lt;$X$35,INDEX('Fiche résultats'!S$5:S$94,$X9,1)&lt;&gt;""),INDEX('Fiche résultats'!S$5:S$94,$X9,1),"")</f>
      </c>
      <c r="T9" s="147">
        <f>IF(AND($X$35&gt;1,$Y9&lt;$X$35,INDEX('Fiche résultats'!T$5:T$94,$X9,1)&lt;&gt;""),INDEX('Fiche résultats'!T$5:T$94,$X9,1),"")</f>
      </c>
      <c r="U9" s="149">
        <f>IF(AND($X$35&gt;1,$Y9&lt;$X$35,INDEX('Fiche résultats'!U$5:U$94,$X9,1)&lt;&gt;""),INDEX('Fiche résultats'!U$5:U$94,$X9,1),"")</f>
      </c>
      <c r="V9" s="150">
        <f>IF(AND($X$35&gt;1,$Y9&lt;$X$35,INDEX('Fiche résultats'!V$5:V$94,$X9,1)&lt;&gt;""),INDEX('Fiche résultats'!V$5:V$94,$X9,1),"")</f>
      </c>
      <c r="W9" s="97"/>
      <c r="X9" s="162">
        <f>MATCH(Y9,'Fiche résultats'!X$5:X$95,0)</f>
        <v>1</v>
      </c>
      <c r="Y9" s="143">
        <f>IF(Y8+1&lt;'Fiche résultats'!X$95,Y8+1,'Fiche résultats'!X$95)</f>
        <v>1</v>
      </c>
      <c r="Z9" s="97"/>
      <c r="AB9" s="161"/>
    </row>
    <row r="10" spans="1:28" ht="21" customHeight="1" thickBot="1">
      <c r="A10" s="145">
        <f>IF(AND($X$35&gt;1,$Y10&lt;$X$35,INDEX('Fiche résultats'!A$5:A$94,$X10,1)&lt;&gt;""),INDEX('Fiche résultats'!A$5:A$94,$X10,1),"")</f>
      </c>
      <c r="B10" s="146">
        <f>IF(AND($X$35&gt;1,$Y10&lt;$X$35,INDEX('Fiche résultats'!B$5:B$94,$X10,1)&lt;&gt;""),INDEX('Fiche résultats'!B$5:B$94,$X10,1),"")</f>
      </c>
      <c r="C10" s="146">
        <f>IF(AND($X$35&gt;1,$Y10&lt;$X$35,INDEX('Fiche résultats'!C$5:C$94,$X10,1)&lt;&gt;""),INDEX('Fiche résultats'!C$5:C$94,$X10,1),"")</f>
      </c>
      <c r="D10" s="153">
        <f>IF(AND($X$35&gt;1,$Y10&lt;$X$35,INDEX('Fiche résultats'!D$5:D$94,$X10,1)&lt;&gt;""),INDEX('Fiche résultats'!D$5:D$94,$X10,1),"")</f>
      </c>
      <c r="E10" s="152">
        <f>IF(AND($X$35&gt;1,$Y10&lt;$X$35,INDEX('Fiche résultats'!E$5:E$94,$X10,1)&lt;&gt;""),INDEX('Fiche résultats'!E$5:E$94,$X10,1),"")</f>
      </c>
      <c r="F10" s="152">
        <f>IF(AND($X$35&gt;1,$Y10&lt;$X$35,INDEX('Fiche résultats'!F$5:F$94,$X10,1)&lt;&gt;""),INDEX('Fiche résultats'!F$5:F$94,$X10,1),"")</f>
      </c>
      <c r="G10" s="145">
        <f>IF(AND($X$35&gt;1,$Y10&lt;$X$35,INDEX('Fiche résultats'!G$5:G$94,$X10,1)&lt;&gt;""),INDEX('Fiche résultats'!G$5:G$94,$X10,1),"")</f>
      </c>
      <c r="H10" s="147">
        <f>IF(AND($X$35&gt;1,$Y10&lt;$X$35,INDEX('Fiche résultats'!H$5:H$94,$X10,1)&lt;&gt;""),INDEX('Fiche résultats'!H$5:H$94,$X10,1),"")</f>
      </c>
      <c r="I10" s="145">
        <f>IF(AND($X$35&gt;1,$Y10&lt;$X$35,INDEX('Fiche résultats'!I$5:I$94,$X10,1)&lt;&gt;""),INDEX('Fiche résultats'!I$5:I$94,$X10,1),"")</f>
      </c>
      <c r="J10" s="147">
        <f>IF(AND($X$35&gt;1,$Y10&lt;$X$35,INDEX('Fiche résultats'!J$5:J$94,$X10,1)&lt;&gt;""),INDEX('Fiche résultats'!J$5:J$94,$X10,1),"")</f>
      </c>
      <c r="K10" s="145">
        <f>IF(AND($X$35&gt;1,$Y10&lt;$X$35,INDEX('Fiche résultats'!K$5:K$94,$X10,1)&lt;&gt;""),INDEX('Fiche résultats'!K$5:K$94,$X10,1),"")</f>
      </c>
      <c r="L10" s="147">
        <f>IF(AND($X$35&gt;1,$Y10&lt;$X$35,INDEX('Fiche résultats'!L$5:L$94,$X10,1)&lt;&gt;""),INDEX('Fiche résultats'!L$5:L$94,$X10,1),"")</f>
      </c>
      <c r="M10" s="145">
        <f>IF(AND($X$35&gt;1,$Y10&lt;$X$35,INDEX('Fiche résultats'!M$5:M$94,$X10,1)&lt;&gt;""),INDEX('Fiche résultats'!M$5:M$94,$X10,1),"")</f>
      </c>
      <c r="N10" s="147">
        <f>IF(AND($X$35&gt;1,$Y10&lt;$X$35,INDEX('Fiche résultats'!N$5:N$94,$X10,1)&lt;&gt;""),INDEX('Fiche résultats'!N$5:N$94,$X10,1),"")</f>
      </c>
      <c r="O10" s="145">
        <f>IF(AND($X$35&gt;1,$Y10&lt;$X$35,INDEX('Fiche résultats'!O$5:O$94,$X10,1)&lt;&gt;""),INDEX('Fiche résultats'!O$5:O$94,$X10,1),"")</f>
      </c>
      <c r="P10" s="147">
        <f>IF(AND($X$35&gt;1,$Y10&lt;$X$35,INDEX('Fiche résultats'!P$5:P$94,$X10,1)&lt;&gt;""),INDEX('Fiche résultats'!P$5:P$94,$X10,1),"")</f>
      </c>
      <c r="Q10" s="145">
        <f>IF(AND($X$35&gt;1,$Y10&lt;$X$35,INDEX('Fiche résultats'!Q$5:Q$94,$X10,1)&lt;&gt;""),INDEX('Fiche résultats'!Q$5:Q$94,$X10,1),"")</f>
      </c>
      <c r="R10" s="147">
        <f>IF(AND($X$35&gt;1,$Y10&lt;$X$35,INDEX('Fiche résultats'!R$5:R$94,$X10,1)&lt;&gt;""),INDEX('Fiche résultats'!R$5:R$94,$X10,1),"")</f>
      </c>
      <c r="S10" s="148">
        <f>IF(AND($X$35&gt;1,$Y10&lt;$X$35,INDEX('Fiche résultats'!S$5:S$94,$X10,1)&lt;&gt;""),INDEX('Fiche résultats'!S$5:S$94,$X10,1),"")</f>
      </c>
      <c r="T10" s="147">
        <f>IF(AND($X$35&gt;1,$Y10&lt;$X$35,INDEX('Fiche résultats'!T$5:T$94,$X10,1)&lt;&gt;""),INDEX('Fiche résultats'!T$5:T$94,$X10,1),"")</f>
      </c>
      <c r="U10" s="149">
        <f>IF(AND($X$35&gt;1,$Y10&lt;$X$35,INDEX('Fiche résultats'!U$5:U$94,$X10,1)&lt;&gt;""),INDEX('Fiche résultats'!U$5:U$94,$X10,1),"")</f>
      </c>
      <c r="V10" s="150">
        <f>IF(AND($X$35&gt;1,$Y10&lt;$X$35,INDEX('Fiche résultats'!V$5:V$94,$X10,1)&lt;&gt;""),INDEX('Fiche résultats'!V$5:V$94,$X10,1),"")</f>
      </c>
      <c r="W10" s="97"/>
      <c r="X10" s="162">
        <f>MATCH(Y10,'Fiche résultats'!X$5:X$95,0)</f>
        <v>1</v>
      </c>
      <c r="Y10" s="143">
        <f>IF(Y9+1&lt;'Fiche résultats'!X$95,Y9+1,'Fiche résultats'!X$95)</f>
        <v>1</v>
      </c>
      <c r="Z10" s="97"/>
      <c r="AB10" s="161"/>
    </row>
    <row r="11" spans="1:28" ht="21" customHeight="1" thickBot="1">
      <c r="A11" s="145">
        <f>IF(AND($X$35&gt;1,$Y11&lt;$X$35,INDEX('Fiche résultats'!A$5:A$94,$X11,1)&lt;&gt;""),INDEX('Fiche résultats'!A$5:A$94,$X11,1),"")</f>
      </c>
      <c r="B11" s="146">
        <f>IF(AND($X$35&gt;1,$Y11&lt;$X$35,INDEX('Fiche résultats'!B$5:B$94,$X11,1)&lt;&gt;""),INDEX('Fiche résultats'!B$5:B$94,$X11,1),"")</f>
      </c>
      <c r="C11" s="146">
        <f>IF(AND($X$35&gt;1,$Y11&lt;$X$35,INDEX('Fiche résultats'!C$5:C$94,$X11,1)&lt;&gt;""),INDEX('Fiche résultats'!C$5:C$94,$X11,1),"")</f>
      </c>
      <c r="D11" s="153">
        <f>IF(AND($X$35&gt;1,$Y11&lt;$X$35,INDEX('Fiche résultats'!D$5:D$94,$X11,1)&lt;&gt;""),INDEX('Fiche résultats'!D$5:D$94,$X11,1),"")</f>
      </c>
      <c r="E11" s="152">
        <f>IF(AND($X$35&gt;1,$Y11&lt;$X$35,INDEX('Fiche résultats'!E$5:E$94,$X11,1)&lt;&gt;""),INDEX('Fiche résultats'!E$5:E$94,$X11,1),"")</f>
      </c>
      <c r="F11" s="152">
        <f>IF(AND($X$35&gt;1,$Y11&lt;$X$35,INDEX('Fiche résultats'!F$5:F$94,$X11,1)&lt;&gt;""),INDEX('Fiche résultats'!F$5:F$94,$X11,1),"")</f>
      </c>
      <c r="G11" s="145">
        <f>IF(AND($X$35&gt;1,$Y11&lt;$X$35,INDEX('Fiche résultats'!G$5:G$94,$X11,1)&lt;&gt;""),INDEX('Fiche résultats'!G$5:G$94,$X11,1),"")</f>
      </c>
      <c r="H11" s="147">
        <f>IF(AND($X$35&gt;1,$Y11&lt;$X$35,INDEX('Fiche résultats'!H$5:H$94,$X11,1)&lt;&gt;""),INDEX('Fiche résultats'!H$5:H$94,$X11,1),"")</f>
      </c>
      <c r="I11" s="145">
        <f>IF(AND($X$35&gt;1,$Y11&lt;$X$35,INDEX('Fiche résultats'!I$5:I$94,$X11,1)&lt;&gt;""),INDEX('Fiche résultats'!I$5:I$94,$X11,1),"")</f>
      </c>
      <c r="J11" s="147">
        <f>IF(AND($X$35&gt;1,$Y11&lt;$X$35,INDEX('Fiche résultats'!J$5:J$94,$X11,1)&lt;&gt;""),INDEX('Fiche résultats'!J$5:J$94,$X11,1),"")</f>
      </c>
      <c r="K11" s="145">
        <f>IF(AND($X$35&gt;1,$Y11&lt;$X$35,INDEX('Fiche résultats'!K$5:K$94,$X11,1)&lt;&gt;""),INDEX('Fiche résultats'!K$5:K$94,$X11,1),"")</f>
      </c>
      <c r="L11" s="147">
        <f>IF(AND($X$35&gt;1,$Y11&lt;$X$35,INDEX('Fiche résultats'!L$5:L$94,$X11,1)&lt;&gt;""),INDEX('Fiche résultats'!L$5:L$94,$X11,1),"")</f>
      </c>
      <c r="M11" s="145">
        <f>IF(AND($X$35&gt;1,$Y11&lt;$X$35,INDEX('Fiche résultats'!M$5:M$94,$X11,1)&lt;&gt;""),INDEX('Fiche résultats'!M$5:M$94,$X11,1),"")</f>
      </c>
      <c r="N11" s="147">
        <f>IF(AND($X$35&gt;1,$Y11&lt;$X$35,INDEX('Fiche résultats'!N$5:N$94,$X11,1)&lt;&gt;""),INDEX('Fiche résultats'!N$5:N$94,$X11,1),"")</f>
      </c>
      <c r="O11" s="145">
        <f>IF(AND($X$35&gt;1,$Y11&lt;$X$35,INDEX('Fiche résultats'!O$5:O$94,$X11,1)&lt;&gt;""),INDEX('Fiche résultats'!O$5:O$94,$X11,1),"")</f>
      </c>
      <c r="P11" s="147">
        <f>IF(AND($X$35&gt;1,$Y11&lt;$X$35,INDEX('Fiche résultats'!P$5:P$94,$X11,1)&lt;&gt;""),INDEX('Fiche résultats'!P$5:P$94,$X11,1),"")</f>
      </c>
      <c r="Q11" s="145">
        <f>IF(AND($X$35&gt;1,$Y11&lt;$X$35,INDEX('Fiche résultats'!Q$5:Q$94,$X11,1)&lt;&gt;""),INDEX('Fiche résultats'!Q$5:Q$94,$X11,1),"")</f>
      </c>
      <c r="R11" s="147">
        <f>IF(AND($X$35&gt;1,$Y11&lt;$X$35,INDEX('Fiche résultats'!R$5:R$94,$X11,1)&lt;&gt;""),INDEX('Fiche résultats'!R$5:R$94,$X11,1),"")</f>
      </c>
      <c r="S11" s="148">
        <f>IF(AND($X$35&gt;1,$Y11&lt;$X$35,INDEX('Fiche résultats'!S$5:S$94,$X11,1)&lt;&gt;""),INDEX('Fiche résultats'!S$5:S$94,$X11,1),"")</f>
      </c>
      <c r="T11" s="147">
        <f>IF(AND($X$35&gt;1,$Y11&lt;$X$35,INDEX('Fiche résultats'!T$5:T$94,$X11,1)&lt;&gt;""),INDEX('Fiche résultats'!T$5:T$94,$X11,1),"")</f>
      </c>
      <c r="U11" s="149">
        <f>IF(AND($X$35&gt;1,$Y11&lt;$X$35,INDEX('Fiche résultats'!U$5:U$94,$X11,1)&lt;&gt;""),INDEX('Fiche résultats'!U$5:U$94,$X11,1),"")</f>
      </c>
      <c r="V11" s="150">
        <f>IF(AND($X$35&gt;1,$Y11&lt;$X$35,INDEX('Fiche résultats'!V$5:V$94,$X11,1)&lt;&gt;""),INDEX('Fiche résultats'!V$5:V$94,$X11,1),"")</f>
      </c>
      <c r="W11" s="97"/>
      <c r="X11" s="162">
        <f>MATCH(Y11,'Fiche résultats'!X$5:X$95,0)</f>
        <v>1</v>
      </c>
      <c r="Y11" s="143">
        <f>IF(Y10+1&lt;'Fiche résultats'!X$95,Y10+1,'Fiche résultats'!X$95)</f>
        <v>1</v>
      </c>
      <c r="Z11" s="97"/>
      <c r="AB11" s="161"/>
    </row>
    <row r="12" spans="1:28" ht="21" customHeight="1" thickBot="1">
      <c r="A12" s="145">
        <f>IF(AND($X$35&gt;1,$Y12&lt;$X$35,INDEX('Fiche résultats'!A$5:A$94,$X12,1)&lt;&gt;""),INDEX('Fiche résultats'!A$5:A$94,$X12,1),"")</f>
      </c>
      <c r="B12" s="146">
        <f>IF(AND($X$35&gt;1,$Y12&lt;$X$35,INDEX('Fiche résultats'!B$5:B$94,$X12,1)&lt;&gt;""),INDEX('Fiche résultats'!B$5:B$94,$X12,1),"")</f>
      </c>
      <c r="C12" s="146">
        <f>IF(AND($X$35&gt;1,$Y12&lt;$X$35,INDEX('Fiche résultats'!C$5:C$94,$X12,1)&lt;&gt;""),INDEX('Fiche résultats'!C$5:C$94,$X12,1),"")</f>
      </c>
      <c r="D12" s="153">
        <f>IF(AND($X$35&gt;1,$Y12&lt;$X$35,INDEX('Fiche résultats'!D$5:D$94,$X12,1)&lt;&gt;""),INDEX('Fiche résultats'!D$5:D$94,$X12,1),"")</f>
      </c>
      <c r="E12" s="152">
        <f>IF(AND($X$35&gt;1,$Y12&lt;$X$35,INDEX('Fiche résultats'!E$5:E$94,$X12,1)&lt;&gt;""),INDEX('Fiche résultats'!E$5:E$94,$X12,1),"")</f>
      </c>
      <c r="F12" s="152">
        <f>IF(AND($X$35&gt;1,$Y12&lt;$X$35,INDEX('Fiche résultats'!F$5:F$94,$X12,1)&lt;&gt;""),INDEX('Fiche résultats'!F$5:F$94,$X12,1),"")</f>
      </c>
      <c r="G12" s="145">
        <f>IF(AND($X$35&gt;1,$Y12&lt;$X$35,INDEX('Fiche résultats'!G$5:G$94,$X12,1)&lt;&gt;""),INDEX('Fiche résultats'!G$5:G$94,$X12,1),"")</f>
      </c>
      <c r="H12" s="147">
        <f>IF(AND($X$35&gt;1,$Y12&lt;$X$35,INDEX('Fiche résultats'!H$5:H$94,$X12,1)&lt;&gt;""),INDEX('Fiche résultats'!H$5:H$94,$X12,1),"")</f>
      </c>
      <c r="I12" s="145">
        <f>IF(AND($X$35&gt;1,$Y12&lt;$X$35,INDEX('Fiche résultats'!I$5:I$94,$X12,1)&lt;&gt;""),INDEX('Fiche résultats'!I$5:I$94,$X12,1),"")</f>
      </c>
      <c r="J12" s="147">
        <f>IF(AND($X$35&gt;1,$Y12&lt;$X$35,INDEX('Fiche résultats'!J$5:J$94,$X12,1)&lt;&gt;""),INDEX('Fiche résultats'!J$5:J$94,$X12,1),"")</f>
      </c>
      <c r="K12" s="145">
        <f>IF(AND($X$35&gt;1,$Y12&lt;$X$35,INDEX('Fiche résultats'!K$5:K$94,$X12,1)&lt;&gt;""),INDEX('Fiche résultats'!K$5:K$94,$X12,1),"")</f>
      </c>
      <c r="L12" s="147">
        <f>IF(AND($X$35&gt;1,$Y12&lt;$X$35,INDEX('Fiche résultats'!L$5:L$94,$X12,1)&lt;&gt;""),INDEX('Fiche résultats'!L$5:L$94,$X12,1),"")</f>
      </c>
      <c r="M12" s="145">
        <f>IF(AND($X$35&gt;1,$Y12&lt;$X$35,INDEX('Fiche résultats'!M$5:M$94,$X12,1)&lt;&gt;""),INDEX('Fiche résultats'!M$5:M$94,$X12,1),"")</f>
      </c>
      <c r="N12" s="147">
        <f>IF(AND($X$35&gt;1,$Y12&lt;$X$35,INDEX('Fiche résultats'!N$5:N$94,$X12,1)&lt;&gt;""),INDEX('Fiche résultats'!N$5:N$94,$X12,1),"")</f>
      </c>
      <c r="O12" s="145">
        <f>IF(AND($X$35&gt;1,$Y12&lt;$X$35,INDEX('Fiche résultats'!O$5:O$94,$X12,1)&lt;&gt;""),INDEX('Fiche résultats'!O$5:O$94,$X12,1),"")</f>
      </c>
      <c r="P12" s="147">
        <f>IF(AND($X$35&gt;1,$Y12&lt;$X$35,INDEX('Fiche résultats'!P$5:P$94,$X12,1)&lt;&gt;""),INDEX('Fiche résultats'!P$5:P$94,$X12,1),"")</f>
      </c>
      <c r="Q12" s="145">
        <f>IF(AND($X$35&gt;1,$Y12&lt;$X$35,INDEX('Fiche résultats'!Q$5:Q$94,$X12,1)&lt;&gt;""),INDEX('Fiche résultats'!Q$5:Q$94,$X12,1),"")</f>
      </c>
      <c r="R12" s="147">
        <f>IF(AND($X$35&gt;1,$Y12&lt;$X$35,INDEX('Fiche résultats'!R$5:R$94,$X12,1)&lt;&gt;""),INDEX('Fiche résultats'!R$5:R$94,$X12,1),"")</f>
      </c>
      <c r="S12" s="148">
        <f>IF(AND($X$35&gt;1,$Y12&lt;$X$35,INDEX('Fiche résultats'!S$5:S$94,$X12,1)&lt;&gt;""),INDEX('Fiche résultats'!S$5:S$94,$X12,1),"")</f>
      </c>
      <c r="T12" s="147">
        <f>IF(AND($X$35&gt;1,$Y12&lt;$X$35,INDEX('Fiche résultats'!T$5:T$94,$X12,1)&lt;&gt;""),INDEX('Fiche résultats'!T$5:T$94,$X12,1),"")</f>
      </c>
      <c r="U12" s="149">
        <f>IF(AND($X$35&gt;1,$Y12&lt;$X$35,INDEX('Fiche résultats'!U$5:U$94,$X12,1)&lt;&gt;""),INDEX('Fiche résultats'!U$5:U$94,$X12,1),"")</f>
      </c>
      <c r="V12" s="150">
        <f>IF(AND($X$35&gt;1,$Y12&lt;$X$35,INDEX('Fiche résultats'!V$5:V$94,$X12,1)&lt;&gt;""),INDEX('Fiche résultats'!V$5:V$94,$X12,1),"")</f>
      </c>
      <c r="W12" s="97"/>
      <c r="X12" s="162">
        <f>MATCH(Y12,'Fiche résultats'!X$5:X$95,0)</f>
        <v>1</v>
      </c>
      <c r="Y12" s="143">
        <f>IF(Y11+1&lt;'Fiche résultats'!X$95,Y11+1,'Fiche résultats'!X$95)</f>
        <v>1</v>
      </c>
      <c r="Z12" s="97"/>
      <c r="AB12" s="161"/>
    </row>
    <row r="13" spans="1:28" ht="21" customHeight="1" thickBot="1">
      <c r="A13" s="145">
        <f>IF(AND($X$35&gt;1,$Y13&lt;$X$35,INDEX('Fiche résultats'!A$5:A$94,$X13,1)&lt;&gt;""),INDEX('Fiche résultats'!A$5:A$94,$X13,1),"")</f>
      </c>
      <c r="B13" s="146">
        <f>IF(AND($X$35&gt;1,$Y13&lt;$X$35,INDEX('Fiche résultats'!B$5:B$94,$X13,1)&lt;&gt;""),INDEX('Fiche résultats'!B$5:B$94,$X13,1),"")</f>
      </c>
      <c r="C13" s="146">
        <f>IF(AND($X$35&gt;1,$Y13&lt;$X$35,INDEX('Fiche résultats'!C$5:C$94,$X13,1)&lt;&gt;""),INDEX('Fiche résultats'!C$5:C$94,$X13,1),"")</f>
      </c>
      <c r="D13" s="153">
        <f>IF(AND($X$35&gt;1,$Y13&lt;$X$35,INDEX('Fiche résultats'!D$5:D$94,$X13,1)&lt;&gt;""),INDEX('Fiche résultats'!D$5:D$94,$X13,1),"")</f>
      </c>
      <c r="E13" s="152">
        <f>IF(AND($X$35&gt;1,$Y13&lt;$X$35,INDEX('Fiche résultats'!E$5:E$94,$X13,1)&lt;&gt;""),INDEX('Fiche résultats'!E$5:E$94,$X13,1),"")</f>
      </c>
      <c r="F13" s="152">
        <f>IF(AND($X$35&gt;1,$Y13&lt;$X$35,INDEX('Fiche résultats'!F$5:F$94,$X13,1)&lt;&gt;""),INDEX('Fiche résultats'!F$5:F$94,$X13,1),"")</f>
      </c>
      <c r="G13" s="145">
        <f>IF(AND($X$35&gt;1,$Y13&lt;$X$35,INDEX('Fiche résultats'!G$5:G$94,$X13,1)&lt;&gt;""),INDEX('Fiche résultats'!G$5:G$94,$X13,1),"")</f>
      </c>
      <c r="H13" s="147">
        <f>IF(AND($X$35&gt;1,$Y13&lt;$X$35,INDEX('Fiche résultats'!H$5:H$94,$X13,1)&lt;&gt;""),INDEX('Fiche résultats'!H$5:H$94,$X13,1),"")</f>
      </c>
      <c r="I13" s="145">
        <f>IF(AND($X$35&gt;1,$Y13&lt;$X$35,INDEX('Fiche résultats'!I$5:I$94,$X13,1)&lt;&gt;""),INDEX('Fiche résultats'!I$5:I$94,$X13,1),"")</f>
      </c>
      <c r="J13" s="147">
        <f>IF(AND($X$35&gt;1,$Y13&lt;$X$35,INDEX('Fiche résultats'!J$5:J$94,$X13,1)&lt;&gt;""),INDEX('Fiche résultats'!J$5:J$94,$X13,1),"")</f>
      </c>
      <c r="K13" s="145">
        <f>IF(AND($X$35&gt;1,$Y13&lt;$X$35,INDEX('Fiche résultats'!K$5:K$94,$X13,1)&lt;&gt;""),INDEX('Fiche résultats'!K$5:K$94,$X13,1),"")</f>
      </c>
      <c r="L13" s="147">
        <f>IF(AND($X$35&gt;1,$Y13&lt;$X$35,INDEX('Fiche résultats'!L$5:L$94,$X13,1)&lt;&gt;""),INDEX('Fiche résultats'!L$5:L$94,$X13,1),"")</f>
      </c>
      <c r="M13" s="145">
        <f>IF(AND($X$35&gt;1,$Y13&lt;$X$35,INDEX('Fiche résultats'!M$5:M$94,$X13,1)&lt;&gt;""),INDEX('Fiche résultats'!M$5:M$94,$X13,1),"")</f>
      </c>
      <c r="N13" s="147">
        <f>IF(AND($X$35&gt;1,$Y13&lt;$X$35,INDEX('Fiche résultats'!N$5:N$94,$X13,1)&lt;&gt;""),INDEX('Fiche résultats'!N$5:N$94,$X13,1),"")</f>
      </c>
      <c r="O13" s="145">
        <f>IF(AND($X$35&gt;1,$Y13&lt;$X$35,INDEX('Fiche résultats'!O$5:O$94,$X13,1)&lt;&gt;""),INDEX('Fiche résultats'!O$5:O$94,$X13,1),"")</f>
      </c>
      <c r="P13" s="147">
        <f>IF(AND($X$35&gt;1,$Y13&lt;$X$35,INDEX('Fiche résultats'!P$5:P$94,$X13,1)&lt;&gt;""),INDEX('Fiche résultats'!P$5:P$94,$X13,1),"")</f>
      </c>
      <c r="Q13" s="145">
        <f>IF(AND($X$35&gt;1,$Y13&lt;$X$35,INDEX('Fiche résultats'!Q$5:Q$94,$X13,1)&lt;&gt;""),INDEX('Fiche résultats'!Q$5:Q$94,$X13,1),"")</f>
      </c>
      <c r="R13" s="147">
        <f>IF(AND($X$35&gt;1,$Y13&lt;$X$35,INDEX('Fiche résultats'!R$5:R$94,$X13,1)&lt;&gt;""),INDEX('Fiche résultats'!R$5:R$94,$X13,1),"")</f>
      </c>
      <c r="S13" s="148">
        <f>IF(AND($X$35&gt;1,$Y13&lt;$X$35,INDEX('Fiche résultats'!S$5:S$94,$X13,1)&lt;&gt;""),INDEX('Fiche résultats'!S$5:S$94,$X13,1),"")</f>
      </c>
      <c r="T13" s="147">
        <f>IF(AND($X$35&gt;1,$Y13&lt;$X$35,INDEX('Fiche résultats'!T$5:T$94,$X13,1)&lt;&gt;""),INDEX('Fiche résultats'!T$5:T$94,$X13,1),"")</f>
      </c>
      <c r="U13" s="149">
        <f>IF(AND($X$35&gt;1,$Y13&lt;$X$35,INDEX('Fiche résultats'!U$5:U$94,$X13,1)&lt;&gt;""),INDEX('Fiche résultats'!U$5:U$94,$X13,1),"")</f>
      </c>
      <c r="V13" s="150">
        <f>IF(AND($X$35&gt;1,$Y13&lt;$X$35,INDEX('Fiche résultats'!V$5:V$94,$X13,1)&lt;&gt;""),INDEX('Fiche résultats'!V$5:V$94,$X13,1),"")</f>
      </c>
      <c r="W13" s="97"/>
      <c r="X13" s="162">
        <f>MATCH(Y13,'Fiche résultats'!X$5:X$95,0)</f>
        <v>1</v>
      </c>
      <c r="Y13" s="143">
        <f>IF(Y12+1&lt;'Fiche résultats'!X$95,Y12+1,'Fiche résultats'!X$95)</f>
        <v>1</v>
      </c>
      <c r="Z13" s="97"/>
      <c r="AB13" s="161"/>
    </row>
    <row r="14" spans="1:28" ht="21" customHeight="1" thickBot="1">
      <c r="A14" s="145">
        <f>IF(AND($X$35&gt;1,$Y14&lt;$X$35,INDEX('Fiche résultats'!A$5:A$94,$X14,1)&lt;&gt;""),INDEX('Fiche résultats'!A$5:A$94,$X14,1),"")</f>
      </c>
      <c r="B14" s="146">
        <f>IF(AND($X$35&gt;1,$Y14&lt;$X$35,INDEX('Fiche résultats'!B$5:B$94,$X14,1)&lt;&gt;""),INDEX('Fiche résultats'!B$5:B$94,$X14,1),"")</f>
      </c>
      <c r="C14" s="146">
        <f>IF(AND($X$35&gt;1,$Y14&lt;$X$35,INDEX('Fiche résultats'!C$5:C$94,$X14,1)&lt;&gt;""),INDEX('Fiche résultats'!C$5:C$94,$X14,1),"")</f>
      </c>
      <c r="D14" s="153">
        <f>IF(AND($X$35&gt;1,$Y14&lt;$X$35,INDEX('Fiche résultats'!D$5:D$94,$X14,1)&lt;&gt;""),INDEX('Fiche résultats'!D$5:D$94,$X14,1),"")</f>
      </c>
      <c r="E14" s="152">
        <f>IF(AND($X$35&gt;1,$Y14&lt;$X$35,INDEX('Fiche résultats'!E$5:E$94,$X14,1)&lt;&gt;""),INDEX('Fiche résultats'!E$5:E$94,$X14,1),"")</f>
      </c>
      <c r="F14" s="152">
        <f>IF(AND($X$35&gt;1,$Y14&lt;$X$35,INDEX('Fiche résultats'!F$5:F$94,$X14,1)&lt;&gt;""),INDEX('Fiche résultats'!F$5:F$94,$X14,1),"")</f>
      </c>
      <c r="G14" s="145">
        <f>IF(AND($X$35&gt;1,$Y14&lt;$X$35,INDEX('Fiche résultats'!G$5:G$94,$X14,1)&lt;&gt;""),INDEX('Fiche résultats'!G$5:G$94,$X14,1),"")</f>
      </c>
      <c r="H14" s="147">
        <f>IF(AND($X$35&gt;1,$Y14&lt;$X$35,INDEX('Fiche résultats'!H$5:H$94,$X14,1)&lt;&gt;""),INDEX('Fiche résultats'!H$5:H$94,$X14,1),"")</f>
      </c>
      <c r="I14" s="145">
        <f>IF(AND($X$35&gt;1,$Y14&lt;$X$35,INDEX('Fiche résultats'!I$5:I$94,$X14,1)&lt;&gt;""),INDEX('Fiche résultats'!I$5:I$94,$X14,1),"")</f>
      </c>
      <c r="J14" s="147">
        <f>IF(AND($X$35&gt;1,$Y14&lt;$X$35,INDEX('Fiche résultats'!J$5:J$94,$X14,1)&lt;&gt;""),INDEX('Fiche résultats'!J$5:J$94,$X14,1),"")</f>
      </c>
      <c r="K14" s="145">
        <f>IF(AND($X$35&gt;1,$Y14&lt;$X$35,INDEX('Fiche résultats'!K$5:K$94,$X14,1)&lt;&gt;""),INDEX('Fiche résultats'!K$5:K$94,$X14,1),"")</f>
      </c>
      <c r="L14" s="147">
        <f>IF(AND($X$35&gt;1,$Y14&lt;$X$35,INDEX('Fiche résultats'!L$5:L$94,$X14,1)&lt;&gt;""),INDEX('Fiche résultats'!L$5:L$94,$X14,1),"")</f>
      </c>
      <c r="M14" s="145">
        <f>IF(AND($X$35&gt;1,$Y14&lt;$X$35,INDEX('Fiche résultats'!M$5:M$94,$X14,1)&lt;&gt;""),INDEX('Fiche résultats'!M$5:M$94,$X14,1),"")</f>
      </c>
      <c r="N14" s="147">
        <f>IF(AND($X$35&gt;1,$Y14&lt;$X$35,INDEX('Fiche résultats'!N$5:N$94,$X14,1)&lt;&gt;""),INDEX('Fiche résultats'!N$5:N$94,$X14,1),"")</f>
      </c>
      <c r="O14" s="145">
        <f>IF(AND($X$35&gt;1,$Y14&lt;$X$35,INDEX('Fiche résultats'!O$5:O$94,$X14,1)&lt;&gt;""),INDEX('Fiche résultats'!O$5:O$94,$X14,1),"")</f>
      </c>
      <c r="P14" s="147">
        <f>IF(AND($X$35&gt;1,$Y14&lt;$X$35,INDEX('Fiche résultats'!P$5:P$94,$X14,1)&lt;&gt;""),INDEX('Fiche résultats'!P$5:P$94,$X14,1),"")</f>
      </c>
      <c r="Q14" s="145">
        <f>IF(AND($X$35&gt;1,$Y14&lt;$X$35,INDEX('Fiche résultats'!Q$5:Q$94,$X14,1)&lt;&gt;""),INDEX('Fiche résultats'!Q$5:Q$94,$X14,1),"")</f>
      </c>
      <c r="R14" s="147">
        <f>IF(AND($X$35&gt;1,$Y14&lt;$X$35,INDEX('Fiche résultats'!R$5:R$94,$X14,1)&lt;&gt;""),INDEX('Fiche résultats'!R$5:R$94,$X14,1),"")</f>
      </c>
      <c r="S14" s="148">
        <f>IF(AND($X$35&gt;1,$Y14&lt;$X$35,INDEX('Fiche résultats'!S$5:S$94,$X14,1)&lt;&gt;""),INDEX('Fiche résultats'!S$5:S$94,$X14,1),"")</f>
      </c>
      <c r="T14" s="147">
        <f>IF(AND($X$35&gt;1,$Y14&lt;$X$35,INDEX('Fiche résultats'!T$5:T$94,$X14,1)&lt;&gt;""),INDEX('Fiche résultats'!T$5:T$94,$X14,1),"")</f>
      </c>
      <c r="U14" s="149">
        <f>IF(AND($X$35&gt;1,$Y14&lt;$X$35,INDEX('Fiche résultats'!U$5:U$94,$X14,1)&lt;&gt;""),INDEX('Fiche résultats'!U$5:U$94,$X14,1),"")</f>
      </c>
      <c r="V14" s="150">
        <f>IF(AND($X$35&gt;1,$Y14&lt;$X$35,INDEX('Fiche résultats'!V$5:V$94,$X14,1)&lt;&gt;""),INDEX('Fiche résultats'!V$5:V$94,$X14,1),"")</f>
      </c>
      <c r="W14" s="97"/>
      <c r="X14" s="162">
        <f>MATCH(Y14,'Fiche résultats'!X$5:X$95,0)</f>
        <v>1</v>
      </c>
      <c r="Y14" s="143">
        <f>IF(Y13+1&lt;'Fiche résultats'!X$95,Y13+1,'Fiche résultats'!X$95)</f>
        <v>1</v>
      </c>
      <c r="Z14" s="97"/>
      <c r="AB14" s="161"/>
    </row>
    <row r="15" spans="1:28" ht="21" customHeight="1" thickBot="1">
      <c r="A15" s="145">
        <f>IF(AND($X$35&gt;1,$Y15&lt;$X$35,INDEX('Fiche résultats'!A$5:A$94,$X15,1)&lt;&gt;""),INDEX('Fiche résultats'!A$5:A$94,$X15,1),"")</f>
      </c>
      <c r="B15" s="146">
        <f>IF(AND($X$35&gt;1,$Y15&lt;$X$35,INDEX('Fiche résultats'!B$5:B$94,$X15,1)&lt;&gt;""),INDEX('Fiche résultats'!B$5:B$94,$X15,1),"")</f>
      </c>
      <c r="C15" s="146">
        <f>IF(AND($X$35&gt;1,$Y15&lt;$X$35,INDEX('Fiche résultats'!C$5:C$94,$X15,1)&lt;&gt;""),INDEX('Fiche résultats'!C$5:C$94,$X15,1),"")</f>
      </c>
      <c r="D15" s="153">
        <f>IF(AND($X$35&gt;1,$Y15&lt;$X$35,INDEX('Fiche résultats'!D$5:D$94,$X15,1)&lt;&gt;""),INDEX('Fiche résultats'!D$5:D$94,$X15,1),"")</f>
      </c>
      <c r="E15" s="152">
        <f>IF(AND($X$35&gt;1,$Y15&lt;$X$35,INDEX('Fiche résultats'!E$5:E$94,$X15,1)&lt;&gt;""),INDEX('Fiche résultats'!E$5:E$94,$X15,1),"")</f>
      </c>
      <c r="F15" s="152">
        <f>IF(AND($X$35&gt;1,$Y15&lt;$X$35,INDEX('Fiche résultats'!F$5:F$94,$X15,1)&lt;&gt;""),INDEX('Fiche résultats'!F$5:F$94,$X15,1),"")</f>
      </c>
      <c r="G15" s="145">
        <f>IF(AND($X$35&gt;1,$Y15&lt;$X$35,INDEX('Fiche résultats'!G$5:G$94,$X15,1)&lt;&gt;""),INDEX('Fiche résultats'!G$5:G$94,$X15,1),"")</f>
      </c>
      <c r="H15" s="147">
        <f>IF(AND($X$35&gt;1,$Y15&lt;$X$35,INDEX('Fiche résultats'!H$5:H$94,$X15,1)&lt;&gt;""),INDEX('Fiche résultats'!H$5:H$94,$X15,1),"")</f>
      </c>
      <c r="I15" s="145">
        <f>IF(AND($X$35&gt;1,$Y15&lt;$X$35,INDEX('Fiche résultats'!I$5:I$94,$X15,1)&lt;&gt;""),INDEX('Fiche résultats'!I$5:I$94,$X15,1),"")</f>
      </c>
      <c r="J15" s="147">
        <f>IF(AND($X$35&gt;1,$Y15&lt;$X$35,INDEX('Fiche résultats'!J$5:J$94,$X15,1)&lt;&gt;""),INDEX('Fiche résultats'!J$5:J$94,$X15,1),"")</f>
      </c>
      <c r="K15" s="145">
        <f>IF(AND($X$35&gt;1,$Y15&lt;$X$35,INDEX('Fiche résultats'!K$5:K$94,$X15,1)&lt;&gt;""),INDEX('Fiche résultats'!K$5:K$94,$X15,1),"")</f>
      </c>
      <c r="L15" s="147">
        <f>IF(AND($X$35&gt;1,$Y15&lt;$X$35,INDEX('Fiche résultats'!L$5:L$94,$X15,1)&lt;&gt;""),INDEX('Fiche résultats'!L$5:L$94,$X15,1),"")</f>
      </c>
      <c r="M15" s="145">
        <f>IF(AND($X$35&gt;1,$Y15&lt;$X$35,INDEX('Fiche résultats'!M$5:M$94,$X15,1)&lt;&gt;""),INDEX('Fiche résultats'!M$5:M$94,$X15,1),"")</f>
      </c>
      <c r="N15" s="147">
        <f>IF(AND($X$35&gt;1,$Y15&lt;$X$35,INDEX('Fiche résultats'!N$5:N$94,$X15,1)&lt;&gt;""),INDEX('Fiche résultats'!N$5:N$94,$X15,1),"")</f>
      </c>
      <c r="O15" s="145">
        <f>IF(AND($X$35&gt;1,$Y15&lt;$X$35,INDEX('Fiche résultats'!O$5:O$94,$X15,1)&lt;&gt;""),INDEX('Fiche résultats'!O$5:O$94,$X15,1),"")</f>
      </c>
      <c r="P15" s="147">
        <f>IF(AND($X$35&gt;1,$Y15&lt;$X$35,INDEX('Fiche résultats'!P$5:P$94,$X15,1)&lt;&gt;""),INDEX('Fiche résultats'!P$5:P$94,$X15,1),"")</f>
      </c>
      <c r="Q15" s="145">
        <f>IF(AND($X$35&gt;1,$Y15&lt;$X$35,INDEX('Fiche résultats'!Q$5:Q$94,$X15,1)&lt;&gt;""),INDEX('Fiche résultats'!Q$5:Q$94,$X15,1),"")</f>
      </c>
      <c r="R15" s="147">
        <f>IF(AND($X$35&gt;1,$Y15&lt;$X$35,INDEX('Fiche résultats'!R$5:R$94,$X15,1)&lt;&gt;""),INDEX('Fiche résultats'!R$5:R$94,$X15,1),"")</f>
      </c>
      <c r="S15" s="148">
        <f>IF(AND($X$35&gt;1,$Y15&lt;$X$35,INDEX('Fiche résultats'!S$5:S$94,$X15,1)&lt;&gt;""),INDEX('Fiche résultats'!S$5:S$94,$X15,1),"")</f>
      </c>
      <c r="T15" s="147">
        <f>IF(AND($X$35&gt;1,$Y15&lt;$X$35,INDEX('Fiche résultats'!T$5:T$94,$X15,1)&lt;&gt;""),INDEX('Fiche résultats'!T$5:T$94,$X15,1),"")</f>
      </c>
      <c r="U15" s="149">
        <f>IF(AND($X$35&gt;1,$Y15&lt;$X$35,INDEX('Fiche résultats'!U$5:U$94,$X15,1)&lt;&gt;""),INDEX('Fiche résultats'!U$5:U$94,$X15,1),"")</f>
      </c>
      <c r="V15" s="150">
        <f>IF(AND($X$35&gt;1,$Y15&lt;$X$35,INDEX('Fiche résultats'!V$5:V$94,$X15,1)&lt;&gt;""),INDEX('Fiche résultats'!V$5:V$94,$X15,1),"")</f>
      </c>
      <c r="W15" s="97"/>
      <c r="X15" s="162">
        <f>MATCH(Y15,'Fiche résultats'!X$5:X$95,0)</f>
        <v>1</v>
      </c>
      <c r="Y15" s="143">
        <f>IF(Y14+1&lt;'Fiche résultats'!X$95,Y14+1,'Fiche résultats'!X$95)</f>
        <v>1</v>
      </c>
      <c r="Z15" s="97"/>
      <c r="AB15" s="161"/>
    </row>
    <row r="16" spans="1:28" ht="21" customHeight="1" thickBot="1">
      <c r="A16" s="145">
        <f>IF(AND($X$35&gt;1,$Y16&lt;$X$35,INDEX('Fiche résultats'!A$5:A$94,$X16,1)&lt;&gt;""),INDEX('Fiche résultats'!A$5:A$94,$X16,1),"")</f>
      </c>
      <c r="B16" s="146">
        <f>IF(AND($X$35&gt;1,$Y16&lt;$X$35,INDEX('Fiche résultats'!B$5:B$94,$X16,1)&lt;&gt;""),INDEX('Fiche résultats'!B$5:B$94,$X16,1),"")</f>
      </c>
      <c r="C16" s="146">
        <f>IF(AND($X$35&gt;1,$Y16&lt;$X$35,INDEX('Fiche résultats'!C$5:C$94,$X16,1)&lt;&gt;""),INDEX('Fiche résultats'!C$5:C$94,$X16,1),"")</f>
      </c>
      <c r="D16" s="153">
        <f>IF(AND($X$35&gt;1,$Y16&lt;$X$35,INDEX('Fiche résultats'!D$5:D$94,$X16,1)&lt;&gt;""),INDEX('Fiche résultats'!D$5:D$94,$X16,1),"")</f>
      </c>
      <c r="E16" s="152">
        <f>IF(AND($X$35&gt;1,$Y16&lt;$X$35,INDEX('Fiche résultats'!E$5:E$94,$X16,1)&lt;&gt;""),INDEX('Fiche résultats'!E$5:E$94,$X16,1),"")</f>
      </c>
      <c r="F16" s="152">
        <f>IF(AND($X$35&gt;1,$Y16&lt;$X$35,INDEX('Fiche résultats'!F$5:F$94,$X16,1)&lt;&gt;""),INDEX('Fiche résultats'!F$5:F$94,$X16,1),"")</f>
      </c>
      <c r="G16" s="145">
        <f>IF(AND($X$35&gt;1,$Y16&lt;$X$35,INDEX('Fiche résultats'!G$5:G$94,$X16,1)&lt;&gt;""),INDEX('Fiche résultats'!G$5:G$94,$X16,1),"")</f>
      </c>
      <c r="H16" s="147">
        <f>IF(AND($X$35&gt;1,$Y16&lt;$X$35,INDEX('Fiche résultats'!H$5:H$94,$X16,1)&lt;&gt;""),INDEX('Fiche résultats'!H$5:H$94,$X16,1),"")</f>
      </c>
      <c r="I16" s="145">
        <f>IF(AND($X$35&gt;1,$Y16&lt;$X$35,INDEX('Fiche résultats'!I$5:I$94,$X16,1)&lt;&gt;""),INDEX('Fiche résultats'!I$5:I$94,$X16,1),"")</f>
      </c>
      <c r="J16" s="147">
        <f>IF(AND($X$35&gt;1,$Y16&lt;$X$35,INDEX('Fiche résultats'!J$5:J$94,$X16,1)&lt;&gt;""),INDEX('Fiche résultats'!J$5:J$94,$X16,1),"")</f>
      </c>
      <c r="K16" s="145">
        <f>IF(AND($X$35&gt;1,$Y16&lt;$X$35,INDEX('Fiche résultats'!K$5:K$94,$X16,1)&lt;&gt;""),INDEX('Fiche résultats'!K$5:K$94,$X16,1),"")</f>
      </c>
      <c r="L16" s="147">
        <f>IF(AND($X$35&gt;1,$Y16&lt;$X$35,INDEX('Fiche résultats'!L$5:L$94,$X16,1)&lt;&gt;""),INDEX('Fiche résultats'!L$5:L$94,$X16,1),"")</f>
      </c>
      <c r="M16" s="145">
        <f>IF(AND($X$35&gt;1,$Y16&lt;$X$35,INDEX('Fiche résultats'!M$5:M$94,$X16,1)&lt;&gt;""),INDEX('Fiche résultats'!M$5:M$94,$X16,1),"")</f>
      </c>
      <c r="N16" s="147">
        <f>IF(AND($X$35&gt;1,$Y16&lt;$X$35,INDEX('Fiche résultats'!N$5:N$94,$X16,1)&lt;&gt;""),INDEX('Fiche résultats'!N$5:N$94,$X16,1),"")</f>
      </c>
      <c r="O16" s="145">
        <f>IF(AND($X$35&gt;1,$Y16&lt;$X$35,INDEX('Fiche résultats'!O$5:O$94,$X16,1)&lt;&gt;""),INDEX('Fiche résultats'!O$5:O$94,$X16,1),"")</f>
      </c>
      <c r="P16" s="147">
        <f>IF(AND($X$35&gt;1,$Y16&lt;$X$35,INDEX('Fiche résultats'!P$5:P$94,$X16,1)&lt;&gt;""),INDEX('Fiche résultats'!P$5:P$94,$X16,1),"")</f>
      </c>
      <c r="Q16" s="145">
        <f>IF(AND($X$35&gt;1,$Y16&lt;$X$35,INDEX('Fiche résultats'!Q$5:Q$94,$X16,1)&lt;&gt;""),INDEX('Fiche résultats'!Q$5:Q$94,$X16,1),"")</f>
      </c>
      <c r="R16" s="147">
        <f>IF(AND($X$35&gt;1,$Y16&lt;$X$35,INDEX('Fiche résultats'!R$5:R$94,$X16,1)&lt;&gt;""),INDEX('Fiche résultats'!R$5:R$94,$X16,1),"")</f>
      </c>
      <c r="S16" s="148">
        <f>IF(AND($X$35&gt;1,$Y16&lt;$X$35,INDEX('Fiche résultats'!S$5:S$94,$X16,1)&lt;&gt;""),INDEX('Fiche résultats'!S$5:S$94,$X16,1),"")</f>
      </c>
      <c r="T16" s="147">
        <f>IF(AND($X$35&gt;1,$Y16&lt;$X$35,INDEX('Fiche résultats'!T$5:T$94,$X16,1)&lt;&gt;""),INDEX('Fiche résultats'!T$5:T$94,$X16,1),"")</f>
      </c>
      <c r="U16" s="149">
        <f>IF(AND($X$35&gt;1,$Y16&lt;$X$35,INDEX('Fiche résultats'!U$5:U$94,$X16,1)&lt;&gt;""),INDEX('Fiche résultats'!U$5:U$94,$X16,1),"")</f>
      </c>
      <c r="V16" s="150">
        <f>IF(AND($X$35&gt;1,$Y16&lt;$X$35,INDEX('Fiche résultats'!V$5:V$94,$X16,1)&lt;&gt;""),INDEX('Fiche résultats'!V$5:V$94,$X16,1),"")</f>
      </c>
      <c r="W16" s="97"/>
      <c r="X16" s="162">
        <f>MATCH(Y16,'Fiche résultats'!X$5:X$95,0)</f>
        <v>1</v>
      </c>
      <c r="Y16" s="143">
        <f>IF(Y15+1&lt;'Fiche résultats'!X$95,Y15+1,'Fiche résultats'!X$95)</f>
        <v>1</v>
      </c>
      <c r="Z16" s="97"/>
      <c r="AB16" s="161"/>
    </row>
    <row r="17" spans="1:28" ht="21" customHeight="1" thickBot="1">
      <c r="A17" s="145">
        <f>IF(AND($X$35&gt;1,$Y17&lt;$X$35,INDEX('Fiche résultats'!A$5:A$94,$X17,1)&lt;&gt;""),INDEX('Fiche résultats'!A$5:A$94,$X17,1),"")</f>
      </c>
      <c r="B17" s="146">
        <f>IF(AND($X$35&gt;1,$Y17&lt;$X$35,INDEX('Fiche résultats'!B$5:B$94,$X17,1)&lt;&gt;""),INDEX('Fiche résultats'!B$5:B$94,$X17,1),"")</f>
      </c>
      <c r="C17" s="146">
        <f>IF(AND($X$35&gt;1,$Y17&lt;$X$35,INDEX('Fiche résultats'!C$5:C$94,$X17,1)&lt;&gt;""),INDEX('Fiche résultats'!C$5:C$94,$X17,1),"")</f>
      </c>
      <c r="D17" s="153">
        <f>IF(AND($X$35&gt;1,$Y17&lt;$X$35,INDEX('Fiche résultats'!D$5:D$94,$X17,1)&lt;&gt;""),INDEX('Fiche résultats'!D$5:D$94,$X17,1),"")</f>
      </c>
      <c r="E17" s="152">
        <f>IF(AND($X$35&gt;1,$Y17&lt;$X$35,INDEX('Fiche résultats'!E$5:E$94,$X17,1)&lt;&gt;""),INDEX('Fiche résultats'!E$5:E$94,$X17,1),"")</f>
      </c>
      <c r="F17" s="152">
        <f>IF(AND($X$35&gt;1,$Y17&lt;$X$35,INDEX('Fiche résultats'!F$5:F$94,$X17,1)&lt;&gt;""),INDEX('Fiche résultats'!F$5:F$94,$X17,1),"")</f>
      </c>
      <c r="G17" s="145">
        <f>IF(AND($X$35&gt;1,$Y17&lt;$X$35,INDEX('Fiche résultats'!G$5:G$94,$X17,1)&lt;&gt;""),INDEX('Fiche résultats'!G$5:G$94,$X17,1),"")</f>
      </c>
      <c r="H17" s="147">
        <f>IF(AND($X$35&gt;1,$Y17&lt;$X$35,INDEX('Fiche résultats'!H$5:H$94,$X17,1)&lt;&gt;""),INDEX('Fiche résultats'!H$5:H$94,$X17,1),"")</f>
      </c>
      <c r="I17" s="145">
        <f>IF(AND($X$35&gt;1,$Y17&lt;$X$35,INDEX('Fiche résultats'!I$5:I$94,$X17,1)&lt;&gt;""),INDEX('Fiche résultats'!I$5:I$94,$X17,1),"")</f>
      </c>
      <c r="J17" s="147">
        <f>IF(AND($X$35&gt;1,$Y17&lt;$X$35,INDEX('Fiche résultats'!J$5:J$94,$X17,1)&lt;&gt;""),INDEX('Fiche résultats'!J$5:J$94,$X17,1),"")</f>
      </c>
      <c r="K17" s="145">
        <f>IF(AND($X$35&gt;1,$Y17&lt;$X$35,INDEX('Fiche résultats'!K$5:K$94,$X17,1)&lt;&gt;""),INDEX('Fiche résultats'!K$5:K$94,$X17,1),"")</f>
      </c>
      <c r="L17" s="147">
        <f>IF(AND($X$35&gt;1,$Y17&lt;$X$35,INDEX('Fiche résultats'!L$5:L$94,$X17,1)&lt;&gt;""),INDEX('Fiche résultats'!L$5:L$94,$X17,1),"")</f>
      </c>
      <c r="M17" s="145">
        <f>IF(AND($X$35&gt;1,$Y17&lt;$X$35,INDEX('Fiche résultats'!M$5:M$94,$X17,1)&lt;&gt;""),INDEX('Fiche résultats'!M$5:M$94,$X17,1),"")</f>
      </c>
      <c r="N17" s="147">
        <f>IF(AND($X$35&gt;1,$Y17&lt;$X$35,INDEX('Fiche résultats'!N$5:N$94,$X17,1)&lt;&gt;""),INDEX('Fiche résultats'!N$5:N$94,$X17,1),"")</f>
      </c>
      <c r="O17" s="145">
        <f>IF(AND($X$35&gt;1,$Y17&lt;$X$35,INDEX('Fiche résultats'!O$5:O$94,$X17,1)&lt;&gt;""),INDEX('Fiche résultats'!O$5:O$94,$X17,1),"")</f>
      </c>
      <c r="P17" s="147">
        <f>IF(AND($X$35&gt;1,$Y17&lt;$X$35,INDEX('Fiche résultats'!P$5:P$94,$X17,1)&lt;&gt;""),INDEX('Fiche résultats'!P$5:P$94,$X17,1),"")</f>
      </c>
      <c r="Q17" s="145">
        <f>IF(AND($X$35&gt;1,$Y17&lt;$X$35,INDEX('Fiche résultats'!Q$5:Q$94,$X17,1)&lt;&gt;""),INDEX('Fiche résultats'!Q$5:Q$94,$X17,1),"")</f>
      </c>
      <c r="R17" s="147">
        <f>IF(AND($X$35&gt;1,$Y17&lt;$X$35,INDEX('Fiche résultats'!R$5:R$94,$X17,1)&lt;&gt;""),INDEX('Fiche résultats'!R$5:R$94,$X17,1),"")</f>
      </c>
      <c r="S17" s="148">
        <f>IF(AND($X$35&gt;1,$Y17&lt;$X$35,INDEX('Fiche résultats'!S$5:S$94,$X17,1)&lt;&gt;""),INDEX('Fiche résultats'!S$5:S$94,$X17,1),"")</f>
      </c>
      <c r="T17" s="147">
        <f>IF(AND($X$35&gt;1,$Y17&lt;$X$35,INDEX('Fiche résultats'!T$5:T$94,$X17,1)&lt;&gt;""),INDEX('Fiche résultats'!T$5:T$94,$X17,1),"")</f>
      </c>
      <c r="U17" s="149">
        <f>IF(AND($X$35&gt;1,$Y17&lt;$X$35,INDEX('Fiche résultats'!U$5:U$94,$X17,1)&lt;&gt;""),INDEX('Fiche résultats'!U$5:U$94,$X17,1),"")</f>
      </c>
      <c r="V17" s="150">
        <f>IF(AND($X$35&gt;1,$Y17&lt;$X$35,INDEX('Fiche résultats'!V$5:V$94,$X17,1)&lt;&gt;""),INDEX('Fiche résultats'!V$5:V$94,$X17,1),"")</f>
      </c>
      <c r="W17" s="103"/>
      <c r="X17" s="162">
        <f>MATCH(Y17,'Fiche résultats'!X$5:X$95,0)</f>
        <v>1</v>
      </c>
      <c r="Y17" s="143">
        <f>IF(Y16+1&lt;'Fiche résultats'!X$95,Y16+1,'Fiche résultats'!X$95)</f>
        <v>1</v>
      </c>
      <c r="Z17" s="97"/>
      <c r="AB17" s="161"/>
    </row>
    <row r="18" spans="1:28" ht="21" customHeight="1" thickBot="1">
      <c r="A18" s="145">
        <f>IF(AND($X$35&gt;1,$Y18&lt;$X$35,INDEX('Fiche résultats'!A$5:A$94,$X18,1)&lt;&gt;""),INDEX('Fiche résultats'!A$5:A$94,$X18,1),"")</f>
      </c>
      <c r="B18" s="146">
        <f>IF(AND($X$35&gt;1,$Y18&lt;$X$35,INDEX('Fiche résultats'!B$5:B$94,$X18,1)&lt;&gt;""),INDEX('Fiche résultats'!B$5:B$94,$X18,1),"")</f>
      </c>
      <c r="C18" s="146">
        <f>IF(AND($X$35&gt;1,$Y18&lt;$X$35,INDEX('Fiche résultats'!C$5:C$94,$X18,1)&lt;&gt;""),INDEX('Fiche résultats'!C$5:C$94,$X18,1),"")</f>
      </c>
      <c r="D18" s="153">
        <f>IF(AND($X$35&gt;1,$Y18&lt;$X$35,INDEX('Fiche résultats'!D$5:D$94,$X18,1)&lt;&gt;""),INDEX('Fiche résultats'!D$5:D$94,$X18,1),"")</f>
      </c>
      <c r="E18" s="152">
        <f>IF(AND($X$35&gt;1,$Y18&lt;$X$35,INDEX('Fiche résultats'!E$5:E$94,$X18,1)&lt;&gt;""),INDEX('Fiche résultats'!E$5:E$94,$X18,1),"")</f>
      </c>
      <c r="F18" s="152">
        <f>IF(AND($X$35&gt;1,$Y18&lt;$X$35,INDEX('Fiche résultats'!F$5:F$94,$X18,1)&lt;&gt;""),INDEX('Fiche résultats'!F$5:F$94,$X18,1),"")</f>
      </c>
      <c r="G18" s="145">
        <f>IF(AND($X$35&gt;1,$Y18&lt;$X$35,INDEX('Fiche résultats'!G$5:G$94,$X18,1)&lt;&gt;""),INDEX('Fiche résultats'!G$5:G$94,$X18,1),"")</f>
      </c>
      <c r="H18" s="147">
        <f>IF(AND($X$35&gt;1,$Y18&lt;$X$35,INDEX('Fiche résultats'!H$5:H$94,$X18,1)&lt;&gt;""),INDEX('Fiche résultats'!H$5:H$94,$X18,1),"")</f>
      </c>
      <c r="I18" s="145">
        <f>IF(AND($X$35&gt;1,$Y18&lt;$X$35,INDEX('Fiche résultats'!I$5:I$94,$X18,1)&lt;&gt;""),INDEX('Fiche résultats'!I$5:I$94,$X18,1),"")</f>
      </c>
      <c r="J18" s="147">
        <f>IF(AND($X$35&gt;1,$Y18&lt;$X$35,INDEX('Fiche résultats'!J$5:J$94,$X18,1)&lt;&gt;""),INDEX('Fiche résultats'!J$5:J$94,$X18,1),"")</f>
      </c>
      <c r="K18" s="145">
        <f>IF(AND($X$35&gt;1,$Y18&lt;$X$35,INDEX('Fiche résultats'!K$5:K$94,$X18,1)&lt;&gt;""),INDEX('Fiche résultats'!K$5:K$94,$X18,1),"")</f>
      </c>
      <c r="L18" s="147">
        <f>IF(AND($X$35&gt;1,$Y18&lt;$X$35,INDEX('Fiche résultats'!L$5:L$94,$X18,1)&lt;&gt;""),INDEX('Fiche résultats'!L$5:L$94,$X18,1),"")</f>
      </c>
      <c r="M18" s="145">
        <f>IF(AND($X$35&gt;1,$Y18&lt;$X$35,INDEX('Fiche résultats'!M$5:M$94,$X18,1)&lt;&gt;""),INDEX('Fiche résultats'!M$5:M$94,$X18,1),"")</f>
      </c>
      <c r="N18" s="147">
        <f>IF(AND($X$35&gt;1,$Y18&lt;$X$35,INDEX('Fiche résultats'!N$5:N$94,$X18,1)&lt;&gt;""),INDEX('Fiche résultats'!N$5:N$94,$X18,1),"")</f>
      </c>
      <c r="O18" s="145">
        <f>IF(AND($X$35&gt;1,$Y18&lt;$X$35,INDEX('Fiche résultats'!O$5:O$94,$X18,1)&lt;&gt;""),INDEX('Fiche résultats'!O$5:O$94,$X18,1),"")</f>
      </c>
      <c r="P18" s="147">
        <f>IF(AND($X$35&gt;1,$Y18&lt;$X$35,INDEX('Fiche résultats'!P$5:P$94,$X18,1)&lt;&gt;""),INDEX('Fiche résultats'!P$5:P$94,$X18,1),"")</f>
      </c>
      <c r="Q18" s="145">
        <f>IF(AND($X$35&gt;1,$Y18&lt;$X$35,INDEX('Fiche résultats'!Q$5:Q$94,$X18,1)&lt;&gt;""),INDEX('Fiche résultats'!Q$5:Q$94,$X18,1),"")</f>
      </c>
      <c r="R18" s="147">
        <f>IF(AND($X$35&gt;1,$Y18&lt;$X$35,INDEX('Fiche résultats'!R$5:R$94,$X18,1)&lt;&gt;""),INDEX('Fiche résultats'!R$5:R$94,$X18,1),"")</f>
      </c>
      <c r="S18" s="148">
        <f>IF(AND($X$35&gt;1,$Y18&lt;$X$35,INDEX('Fiche résultats'!S$5:S$94,$X18,1)&lt;&gt;""),INDEX('Fiche résultats'!S$5:S$94,$X18,1),"")</f>
      </c>
      <c r="T18" s="147">
        <f>IF(AND($X$35&gt;1,$Y18&lt;$X$35,INDEX('Fiche résultats'!T$5:T$94,$X18,1)&lt;&gt;""),INDEX('Fiche résultats'!T$5:T$94,$X18,1),"")</f>
      </c>
      <c r="U18" s="149">
        <f>IF(AND($X$35&gt;1,$Y18&lt;$X$35,INDEX('Fiche résultats'!U$5:U$94,$X18,1)&lt;&gt;""),INDEX('Fiche résultats'!U$5:U$94,$X18,1),"")</f>
      </c>
      <c r="V18" s="150">
        <f>IF(AND($X$35&gt;1,$Y18&lt;$X$35,INDEX('Fiche résultats'!V$5:V$94,$X18,1)&lt;&gt;""),INDEX('Fiche résultats'!V$5:V$94,$X18,1),"")</f>
      </c>
      <c r="W18" s="97"/>
      <c r="X18" s="162">
        <f>MATCH(Y18,'Fiche résultats'!X$5:X$95,0)</f>
        <v>1</v>
      </c>
      <c r="Y18" s="143">
        <f>IF(Y17+1&lt;'Fiche résultats'!X$95,Y17+1,'Fiche résultats'!X$95)</f>
        <v>1</v>
      </c>
      <c r="Z18" s="97"/>
      <c r="AB18" s="161"/>
    </row>
    <row r="19" spans="1:28" ht="21" customHeight="1" thickBot="1">
      <c r="A19" s="145">
        <f>IF(AND($X$35&gt;1,$Y19&lt;$X$35,INDEX('Fiche résultats'!A$5:A$94,$X19,1)&lt;&gt;""),INDEX('Fiche résultats'!A$5:A$94,$X19,1),"")</f>
      </c>
      <c r="B19" s="146">
        <f>IF(AND($X$35&gt;1,$Y19&lt;$X$35,INDEX('Fiche résultats'!B$5:B$94,$X19,1)&lt;&gt;""),INDEX('Fiche résultats'!B$5:B$94,$X19,1),"")</f>
      </c>
      <c r="C19" s="146">
        <f>IF(AND($X$35&gt;1,$Y19&lt;$X$35,INDEX('Fiche résultats'!C$5:C$94,$X19,1)&lt;&gt;""),INDEX('Fiche résultats'!C$5:C$94,$X19,1),"")</f>
      </c>
      <c r="D19" s="153">
        <f>IF(AND($X$35&gt;1,$Y19&lt;$X$35,INDEX('Fiche résultats'!D$5:D$94,$X19,1)&lt;&gt;""),INDEX('Fiche résultats'!D$5:D$94,$X19,1),"")</f>
      </c>
      <c r="E19" s="152">
        <f>IF(AND($X$35&gt;1,$Y19&lt;$X$35,INDEX('Fiche résultats'!E$5:E$94,$X19,1)&lt;&gt;""),INDEX('Fiche résultats'!E$5:E$94,$X19,1),"")</f>
      </c>
      <c r="F19" s="152">
        <f>IF(AND($X$35&gt;1,$Y19&lt;$X$35,INDEX('Fiche résultats'!F$5:F$94,$X19,1)&lt;&gt;""),INDEX('Fiche résultats'!F$5:F$94,$X19,1),"")</f>
      </c>
      <c r="G19" s="145">
        <f>IF(AND($X$35&gt;1,$Y19&lt;$X$35,INDEX('Fiche résultats'!G$5:G$94,$X19,1)&lt;&gt;""),INDEX('Fiche résultats'!G$5:G$94,$X19,1),"")</f>
      </c>
      <c r="H19" s="147">
        <f>IF(AND($X$35&gt;1,$Y19&lt;$X$35,INDEX('Fiche résultats'!H$5:H$94,$X19,1)&lt;&gt;""),INDEX('Fiche résultats'!H$5:H$94,$X19,1),"")</f>
      </c>
      <c r="I19" s="145">
        <f>IF(AND($X$35&gt;1,$Y19&lt;$X$35,INDEX('Fiche résultats'!I$5:I$94,$X19,1)&lt;&gt;""),INDEX('Fiche résultats'!I$5:I$94,$X19,1),"")</f>
      </c>
      <c r="J19" s="147">
        <f>IF(AND($X$35&gt;1,$Y19&lt;$X$35,INDEX('Fiche résultats'!J$5:J$94,$X19,1)&lt;&gt;""),INDEX('Fiche résultats'!J$5:J$94,$X19,1),"")</f>
      </c>
      <c r="K19" s="145">
        <f>IF(AND($X$35&gt;1,$Y19&lt;$X$35,INDEX('Fiche résultats'!K$5:K$94,$X19,1)&lt;&gt;""),INDEX('Fiche résultats'!K$5:K$94,$X19,1),"")</f>
      </c>
      <c r="L19" s="147">
        <f>IF(AND($X$35&gt;1,$Y19&lt;$X$35,INDEX('Fiche résultats'!L$5:L$94,$X19,1)&lt;&gt;""),INDEX('Fiche résultats'!L$5:L$94,$X19,1),"")</f>
      </c>
      <c r="M19" s="145">
        <f>IF(AND($X$35&gt;1,$Y19&lt;$X$35,INDEX('Fiche résultats'!M$5:M$94,$X19,1)&lt;&gt;""),INDEX('Fiche résultats'!M$5:M$94,$X19,1),"")</f>
      </c>
      <c r="N19" s="147">
        <f>IF(AND($X$35&gt;1,$Y19&lt;$X$35,INDEX('Fiche résultats'!N$5:N$94,$X19,1)&lt;&gt;""),INDEX('Fiche résultats'!N$5:N$94,$X19,1),"")</f>
      </c>
      <c r="O19" s="145">
        <f>IF(AND($X$35&gt;1,$Y19&lt;$X$35,INDEX('Fiche résultats'!O$5:O$94,$X19,1)&lt;&gt;""),INDEX('Fiche résultats'!O$5:O$94,$X19,1),"")</f>
      </c>
      <c r="P19" s="147">
        <f>IF(AND($X$35&gt;1,$Y19&lt;$X$35,INDEX('Fiche résultats'!P$5:P$94,$X19,1)&lt;&gt;""),INDEX('Fiche résultats'!P$5:P$94,$X19,1),"")</f>
      </c>
      <c r="Q19" s="145">
        <f>IF(AND($X$35&gt;1,$Y19&lt;$X$35,INDEX('Fiche résultats'!Q$5:Q$94,$X19,1)&lt;&gt;""),INDEX('Fiche résultats'!Q$5:Q$94,$X19,1),"")</f>
      </c>
      <c r="R19" s="147">
        <f>IF(AND($X$35&gt;1,$Y19&lt;$X$35,INDEX('Fiche résultats'!R$5:R$94,$X19,1)&lt;&gt;""),INDEX('Fiche résultats'!R$5:R$94,$X19,1),"")</f>
      </c>
      <c r="S19" s="148">
        <f>IF(AND($X$35&gt;1,$Y19&lt;$X$35,INDEX('Fiche résultats'!S$5:S$94,$X19,1)&lt;&gt;""),INDEX('Fiche résultats'!S$5:S$94,$X19,1),"")</f>
      </c>
      <c r="T19" s="147">
        <f>IF(AND($X$35&gt;1,$Y19&lt;$X$35,INDEX('Fiche résultats'!T$5:T$94,$X19,1)&lt;&gt;""),INDEX('Fiche résultats'!T$5:T$94,$X19,1),"")</f>
      </c>
      <c r="U19" s="149">
        <f>IF(AND($X$35&gt;1,$Y19&lt;$X$35,INDEX('Fiche résultats'!U$5:U$94,$X19,1)&lt;&gt;""),INDEX('Fiche résultats'!U$5:U$94,$X19,1),"")</f>
      </c>
      <c r="V19" s="150">
        <f>IF(AND($X$35&gt;1,$Y19&lt;$X$35,INDEX('Fiche résultats'!V$5:V$94,$X19,1)&lt;&gt;""),INDEX('Fiche résultats'!V$5:V$94,$X19,1),"")</f>
      </c>
      <c r="W19" s="97"/>
      <c r="X19" s="162">
        <f>MATCH(Y19,'Fiche résultats'!X$5:X$95,0)</f>
        <v>1</v>
      </c>
      <c r="Y19" s="143">
        <f>IF(Y18+1&lt;'Fiche résultats'!X$95,Y18+1,'Fiche résultats'!X$95)</f>
        <v>1</v>
      </c>
      <c r="Z19" s="97"/>
      <c r="AB19" s="161"/>
    </row>
    <row r="20" spans="1:28" ht="21" customHeight="1" thickBot="1">
      <c r="A20" s="145">
        <f>IF(AND($X$35&gt;1,$Y20&lt;$X$35,INDEX('Fiche résultats'!A$5:A$94,$X20,1)&lt;&gt;""),INDEX('Fiche résultats'!A$5:A$94,$X20,1),"")</f>
      </c>
      <c r="B20" s="146">
        <f>IF(AND($X$35&gt;1,$Y20&lt;$X$35,INDEX('Fiche résultats'!B$5:B$94,$X20,1)&lt;&gt;""),INDEX('Fiche résultats'!B$5:B$94,$X20,1),"")</f>
      </c>
      <c r="C20" s="146">
        <f>IF(AND($X$35&gt;1,$Y20&lt;$X$35,INDEX('Fiche résultats'!C$5:C$94,$X20,1)&lt;&gt;""),INDEX('Fiche résultats'!C$5:C$94,$X20,1),"")</f>
      </c>
      <c r="D20" s="153">
        <f>IF(AND($X$35&gt;1,$Y20&lt;$X$35,INDEX('Fiche résultats'!D$5:D$94,$X20,1)&lt;&gt;""),INDEX('Fiche résultats'!D$5:D$94,$X20,1),"")</f>
      </c>
      <c r="E20" s="152">
        <f>IF(AND($X$35&gt;1,$Y20&lt;$X$35,INDEX('Fiche résultats'!E$5:E$94,$X20,1)&lt;&gt;""),INDEX('Fiche résultats'!E$5:E$94,$X20,1),"")</f>
      </c>
      <c r="F20" s="152">
        <f>IF(AND($X$35&gt;1,$Y20&lt;$X$35,INDEX('Fiche résultats'!F$5:F$94,$X20,1)&lt;&gt;""),INDEX('Fiche résultats'!F$5:F$94,$X20,1),"")</f>
      </c>
      <c r="G20" s="145">
        <f>IF(AND($X$35&gt;1,$Y20&lt;$X$35,INDEX('Fiche résultats'!G$5:G$94,$X20,1)&lt;&gt;""),INDEX('Fiche résultats'!G$5:G$94,$X20,1),"")</f>
      </c>
      <c r="H20" s="147">
        <f>IF(AND($X$35&gt;1,$Y20&lt;$X$35,INDEX('Fiche résultats'!H$5:H$94,$X20,1)&lt;&gt;""),INDEX('Fiche résultats'!H$5:H$94,$X20,1),"")</f>
      </c>
      <c r="I20" s="145">
        <f>IF(AND($X$35&gt;1,$Y20&lt;$X$35,INDEX('Fiche résultats'!I$5:I$94,$X20,1)&lt;&gt;""),INDEX('Fiche résultats'!I$5:I$94,$X20,1),"")</f>
      </c>
      <c r="J20" s="147">
        <f>IF(AND($X$35&gt;1,$Y20&lt;$X$35,INDEX('Fiche résultats'!J$5:J$94,$X20,1)&lt;&gt;""),INDEX('Fiche résultats'!J$5:J$94,$X20,1),"")</f>
      </c>
      <c r="K20" s="145">
        <f>IF(AND($X$35&gt;1,$Y20&lt;$X$35,INDEX('Fiche résultats'!K$5:K$94,$X20,1)&lt;&gt;""),INDEX('Fiche résultats'!K$5:K$94,$X20,1),"")</f>
      </c>
      <c r="L20" s="147">
        <f>IF(AND($X$35&gt;1,$Y20&lt;$X$35,INDEX('Fiche résultats'!L$5:L$94,$X20,1)&lt;&gt;""),INDEX('Fiche résultats'!L$5:L$94,$X20,1),"")</f>
      </c>
      <c r="M20" s="145">
        <f>IF(AND($X$35&gt;1,$Y20&lt;$X$35,INDEX('Fiche résultats'!M$5:M$94,$X20,1)&lt;&gt;""),INDEX('Fiche résultats'!M$5:M$94,$X20,1),"")</f>
      </c>
      <c r="N20" s="147">
        <f>IF(AND($X$35&gt;1,$Y20&lt;$X$35,INDEX('Fiche résultats'!N$5:N$94,$X20,1)&lt;&gt;""),INDEX('Fiche résultats'!N$5:N$94,$X20,1),"")</f>
      </c>
      <c r="O20" s="145">
        <f>IF(AND($X$35&gt;1,$Y20&lt;$X$35,INDEX('Fiche résultats'!O$5:O$94,$X20,1)&lt;&gt;""),INDEX('Fiche résultats'!O$5:O$94,$X20,1),"")</f>
      </c>
      <c r="P20" s="147">
        <f>IF(AND($X$35&gt;1,$Y20&lt;$X$35,INDEX('Fiche résultats'!P$5:P$94,$X20,1)&lt;&gt;""),INDEX('Fiche résultats'!P$5:P$94,$X20,1),"")</f>
      </c>
      <c r="Q20" s="145">
        <f>IF(AND($X$35&gt;1,$Y20&lt;$X$35,INDEX('Fiche résultats'!Q$5:Q$94,$X20,1)&lt;&gt;""),INDEX('Fiche résultats'!Q$5:Q$94,$X20,1),"")</f>
      </c>
      <c r="R20" s="147">
        <f>IF(AND($X$35&gt;1,$Y20&lt;$X$35,INDEX('Fiche résultats'!R$5:R$94,$X20,1)&lt;&gt;""),INDEX('Fiche résultats'!R$5:R$94,$X20,1),"")</f>
      </c>
      <c r="S20" s="148">
        <f>IF(AND($X$35&gt;1,$Y20&lt;$X$35,INDEX('Fiche résultats'!S$5:S$94,$X20,1)&lt;&gt;""),INDEX('Fiche résultats'!S$5:S$94,$X20,1),"")</f>
      </c>
      <c r="T20" s="147">
        <f>IF(AND($X$35&gt;1,$Y20&lt;$X$35,INDEX('Fiche résultats'!T$5:T$94,$X20,1)&lt;&gt;""),INDEX('Fiche résultats'!T$5:T$94,$X20,1),"")</f>
      </c>
      <c r="U20" s="149">
        <f>IF(AND($X$35&gt;1,$Y20&lt;$X$35,INDEX('Fiche résultats'!U$5:U$94,$X20,1)&lt;&gt;""),INDEX('Fiche résultats'!U$5:U$94,$X20,1),"")</f>
      </c>
      <c r="V20" s="150">
        <f>IF(AND($X$35&gt;1,$Y20&lt;$X$35,INDEX('Fiche résultats'!V$5:V$94,$X20,1)&lt;&gt;""),INDEX('Fiche résultats'!V$5:V$94,$X20,1),"")</f>
      </c>
      <c r="W20" s="97"/>
      <c r="X20" s="162">
        <f>MATCH(Y20,'Fiche résultats'!X$5:X$95,0)</f>
        <v>1</v>
      </c>
      <c r="Y20" s="143">
        <f>IF(Y19+1&lt;'Fiche résultats'!X$95,Y19+1,'Fiche résultats'!X$95)</f>
        <v>1</v>
      </c>
      <c r="Z20" s="97"/>
      <c r="AB20" s="161"/>
    </row>
    <row r="21" spans="1:28" ht="21" customHeight="1" thickBot="1">
      <c r="A21" s="145">
        <f>IF(AND($X$35&gt;1,$Y21&lt;$X$35,INDEX('Fiche résultats'!A$5:A$94,$X21,1)&lt;&gt;""),INDEX('Fiche résultats'!A$5:A$94,$X21,1),"")</f>
      </c>
      <c r="B21" s="146">
        <f>IF(AND($X$35&gt;1,$Y21&lt;$X$35,INDEX('Fiche résultats'!B$5:B$94,$X21,1)&lt;&gt;""),INDEX('Fiche résultats'!B$5:B$94,$X21,1),"")</f>
      </c>
      <c r="C21" s="146">
        <f>IF(AND($X$35&gt;1,$Y21&lt;$X$35,INDEX('Fiche résultats'!C$5:C$94,$X21,1)&lt;&gt;""),INDEX('Fiche résultats'!C$5:C$94,$X21,1),"")</f>
      </c>
      <c r="D21" s="153">
        <f>IF(AND($X$35&gt;1,$Y21&lt;$X$35,INDEX('Fiche résultats'!D$5:D$94,$X21,1)&lt;&gt;""),INDEX('Fiche résultats'!D$5:D$94,$X21,1),"")</f>
      </c>
      <c r="E21" s="152">
        <f>IF(AND($X$35&gt;1,$Y21&lt;$X$35,INDEX('Fiche résultats'!E$5:E$94,$X21,1)&lt;&gt;""),INDEX('Fiche résultats'!E$5:E$94,$X21,1),"")</f>
      </c>
      <c r="F21" s="152">
        <f>IF(AND($X$35&gt;1,$Y21&lt;$X$35,INDEX('Fiche résultats'!F$5:F$94,$X21,1)&lt;&gt;""),INDEX('Fiche résultats'!F$5:F$94,$X21,1),"")</f>
      </c>
      <c r="G21" s="145">
        <f>IF(AND($X$35&gt;1,$Y21&lt;$X$35,INDEX('Fiche résultats'!G$5:G$94,$X21,1)&lt;&gt;""),INDEX('Fiche résultats'!G$5:G$94,$X21,1),"")</f>
      </c>
      <c r="H21" s="147">
        <f>IF(AND($X$35&gt;1,$Y21&lt;$X$35,INDEX('Fiche résultats'!H$5:H$94,$X21,1)&lt;&gt;""),INDEX('Fiche résultats'!H$5:H$94,$X21,1),"")</f>
      </c>
      <c r="I21" s="145">
        <f>IF(AND($X$35&gt;1,$Y21&lt;$X$35,INDEX('Fiche résultats'!I$5:I$94,$X21,1)&lt;&gt;""),INDEX('Fiche résultats'!I$5:I$94,$X21,1),"")</f>
      </c>
      <c r="J21" s="147">
        <f>IF(AND($X$35&gt;1,$Y21&lt;$X$35,INDEX('Fiche résultats'!J$5:J$94,$X21,1)&lt;&gt;""),INDEX('Fiche résultats'!J$5:J$94,$X21,1),"")</f>
      </c>
      <c r="K21" s="145">
        <f>IF(AND($X$35&gt;1,$Y21&lt;$X$35,INDEX('Fiche résultats'!K$5:K$94,$X21,1)&lt;&gt;""),INDEX('Fiche résultats'!K$5:K$94,$X21,1),"")</f>
      </c>
      <c r="L21" s="147">
        <f>IF(AND($X$35&gt;1,$Y21&lt;$X$35,INDEX('Fiche résultats'!L$5:L$94,$X21,1)&lt;&gt;""),INDEX('Fiche résultats'!L$5:L$94,$X21,1),"")</f>
      </c>
      <c r="M21" s="145">
        <f>IF(AND($X$35&gt;1,$Y21&lt;$X$35,INDEX('Fiche résultats'!M$5:M$94,$X21,1)&lt;&gt;""),INDEX('Fiche résultats'!M$5:M$94,$X21,1),"")</f>
      </c>
      <c r="N21" s="147">
        <f>IF(AND($X$35&gt;1,$Y21&lt;$X$35,INDEX('Fiche résultats'!N$5:N$94,$X21,1)&lt;&gt;""),INDEX('Fiche résultats'!N$5:N$94,$X21,1),"")</f>
      </c>
      <c r="O21" s="145">
        <f>IF(AND($X$35&gt;1,$Y21&lt;$X$35,INDEX('Fiche résultats'!O$5:O$94,$X21,1)&lt;&gt;""),INDEX('Fiche résultats'!O$5:O$94,$X21,1),"")</f>
      </c>
      <c r="P21" s="147">
        <f>IF(AND($X$35&gt;1,$Y21&lt;$X$35,INDEX('Fiche résultats'!P$5:P$94,$X21,1)&lt;&gt;""),INDEX('Fiche résultats'!P$5:P$94,$X21,1),"")</f>
      </c>
      <c r="Q21" s="145">
        <f>IF(AND($X$35&gt;1,$Y21&lt;$X$35,INDEX('Fiche résultats'!Q$5:Q$94,$X21,1)&lt;&gt;""),INDEX('Fiche résultats'!Q$5:Q$94,$X21,1),"")</f>
      </c>
      <c r="R21" s="147">
        <f>IF(AND($X$35&gt;1,$Y21&lt;$X$35,INDEX('Fiche résultats'!R$5:R$94,$X21,1)&lt;&gt;""),INDEX('Fiche résultats'!R$5:R$94,$X21,1),"")</f>
      </c>
      <c r="S21" s="148">
        <f>IF(AND($X$35&gt;1,$Y21&lt;$X$35,INDEX('Fiche résultats'!S$5:S$94,$X21,1)&lt;&gt;""),INDEX('Fiche résultats'!S$5:S$94,$X21,1),"")</f>
      </c>
      <c r="T21" s="147">
        <f>IF(AND($X$35&gt;1,$Y21&lt;$X$35,INDEX('Fiche résultats'!T$5:T$94,$X21,1)&lt;&gt;""),INDEX('Fiche résultats'!T$5:T$94,$X21,1),"")</f>
      </c>
      <c r="U21" s="149">
        <f>IF(AND($X$35&gt;1,$Y21&lt;$X$35,INDEX('Fiche résultats'!U$5:U$94,$X21,1)&lt;&gt;""),INDEX('Fiche résultats'!U$5:U$94,$X21,1),"")</f>
      </c>
      <c r="V21" s="150">
        <f>IF(AND($X$35&gt;1,$Y21&lt;$X$35,INDEX('Fiche résultats'!V$5:V$94,$X21,1)&lt;&gt;""),INDEX('Fiche résultats'!V$5:V$94,$X21,1),"")</f>
      </c>
      <c r="W21" s="97"/>
      <c r="X21" s="162">
        <f>MATCH(Y21,'Fiche résultats'!X$5:X$95,0)</f>
        <v>1</v>
      </c>
      <c r="Y21" s="143">
        <f>IF(Y20+1&lt;'Fiche résultats'!X$95,Y20+1,'Fiche résultats'!X$95)</f>
        <v>1</v>
      </c>
      <c r="Z21" s="97"/>
      <c r="AB21" s="161"/>
    </row>
    <row r="22" spans="1:28" ht="21" customHeight="1" thickBot="1">
      <c r="A22" s="145">
        <f>IF(AND($X$35&gt;1,$Y22&lt;$X$35,INDEX('Fiche résultats'!A$5:A$94,$X22,1)&lt;&gt;""),INDEX('Fiche résultats'!A$5:A$94,$X22,1),"")</f>
      </c>
      <c r="B22" s="146">
        <f>IF(AND($X$35&gt;1,$Y22&lt;$X$35,INDEX('Fiche résultats'!B$5:B$94,$X22,1)&lt;&gt;""),INDEX('Fiche résultats'!B$5:B$94,$X22,1),"")</f>
      </c>
      <c r="C22" s="146">
        <f>IF(AND($X$35&gt;1,$Y22&lt;$X$35,INDEX('Fiche résultats'!C$5:C$94,$X22,1)&lt;&gt;""),INDEX('Fiche résultats'!C$5:C$94,$X22,1),"")</f>
      </c>
      <c r="D22" s="153">
        <f>IF(AND($X$35&gt;1,$Y22&lt;$X$35,INDEX('Fiche résultats'!D$5:D$94,$X22,1)&lt;&gt;""),INDEX('Fiche résultats'!D$5:D$94,$X22,1),"")</f>
      </c>
      <c r="E22" s="152">
        <f>IF(AND($X$35&gt;1,$Y22&lt;$X$35,INDEX('Fiche résultats'!E$5:E$94,$X22,1)&lt;&gt;""),INDEX('Fiche résultats'!E$5:E$94,$X22,1),"")</f>
      </c>
      <c r="F22" s="152">
        <f>IF(AND($X$35&gt;1,$Y22&lt;$X$35,INDEX('Fiche résultats'!F$5:F$94,$X22,1)&lt;&gt;""),INDEX('Fiche résultats'!F$5:F$94,$X22,1),"")</f>
      </c>
      <c r="G22" s="145">
        <f>IF(AND($X$35&gt;1,$Y22&lt;$X$35,INDEX('Fiche résultats'!G$5:G$94,$X22,1)&lt;&gt;""),INDEX('Fiche résultats'!G$5:G$94,$X22,1),"")</f>
      </c>
      <c r="H22" s="147">
        <f>IF(AND($X$35&gt;1,$Y22&lt;$X$35,INDEX('Fiche résultats'!H$5:H$94,$X22,1)&lt;&gt;""),INDEX('Fiche résultats'!H$5:H$94,$X22,1),"")</f>
      </c>
      <c r="I22" s="145">
        <f>IF(AND($X$35&gt;1,$Y22&lt;$X$35,INDEX('Fiche résultats'!I$5:I$94,$X22,1)&lt;&gt;""),INDEX('Fiche résultats'!I$5:I$94,$X22,1),"")</f>
      </c>
      <c r="J22" s="147">
        <f>IF(AND($X$35&gt;1,$Y22&lt;$X$35,INDEX('Fiche résultats'!J$5:J$94,$X22,1)&lt;&gt;""),INDEX('Fiche résultats'!J$5:J$94,$X22,1),"")</f>
      </c>
      <c r="K22" s="145">
        <f>IF(AND($X$35&gt;1,$Y22&lt;$X$35,INDEX('Fiche résultats'!K$5:K$94,$X22,1)&lt;&gt;""),INDEX('Fiche résultats'!K$5:K$94,$X22,1),"")</f>
      </c>
      <c r="L22" s="147">
        <f>IF(AND($X$35&gt;1,$Y22&lt;$X$35,INDEX('Fiche résultats'!L$5:L$94,$X22,1)&lt;&gt;""),INDEX('Fiche résultats'!L$5:L$94,$X22,1),"")</f>
      </c>
      <c r="M22" s="145">
        <f>IF(AND($X$35&gt;1,$Y22&lt;$X$35,INDEX('Fiche résultats'!M$5:M$94,$X22,1)&lt;&gt;""),INDEX('Fiche résultats'!M$5:M$94,$X22,1),"")</f>
      </c>
      <c r="N22" s="147">
        <f>IF(AND($X$35&gt;1,$Y22&lt;$X$35,INDEX('Fiche résultats'!N$5:N$94,$X22,1)&lt;&gt;""),INDEX('Fiche résultats'!N$5:N$94,$X22,1),"")</f>
      </c>
      <c r="O22" s="145">
        <f>IF(AND($X$35&gt;1,$Y22&lt;$X$35,INDEX('Fiche résultats'!O$5:O$94,$X22,1)&lt;&gt;""),INDEX('Fiche résultats'!O$5:O$94,$X22,1),"")</f>
      </c>
      <c r="P22" s="147">
        <f>IF(AND($X$35&gt;1,$Y22&lt;$X$35,INDEX('Fiche résultats'!P$5:P$94,$X22,1)&lt;&gt;""),INDEX('Fiche résultats'!P$5:P$94,$X22,1),"")</f>
      </c>
      <c r="Q22" s="145">
        <f>IF(AND($X$35&gt;1,$Y22&lt;$X$35,INDEX('Fiche résultats'!Q$5:Q$94,$X22,1)&lt;&gt;""),INDEX('Fiche résultats'!Q$5:Q$94,$X22,1),"")</f>
      </c>
      <c r="R22" s="147">
        <f>IF(AND($X$35&gt;1,$Y22&lt;$X$35,INDEX('Fiche résultats'!R$5:R$94,$X22,1)&lt;&gt;""),INDEX('Fiche résultats'!R$5:R$94,$X22,1),"")</f>
      </c>
      <c r="S22" s="148">
        <f>IF(AND($X$35&gt;1,$Y22&lt;$X$35,INDEX('Fiche résultats'!S$5:S$94,$X22,1)&lt;&gt;""),INDEX('Fiche résultats'!S$5:S$94,$X22,1),"")</f>
      </c>
      <c r="T22" s="147">
        <f>IF(AND($X$35&gt;1,$Y22&lt;$X$35,INDEX('Fiche résultats'!T$5:T$94,$X22,1)&lt;&gt;""),INDEX('Fiche résultats'!T$5:T$94,$X22,1),"")</f>
      </c>
      <c r="U22" s="149">
        <f>IF(AND($X$35&gt;1,$Y22&lt;$X$35,INDEX('Fiche résultats'!U$5:U$94,$X22,1)&lt;&gt;""),INDEX('Fiche résultats'!U$5:U$94,$X22,1),"")</f>
      </c>
      <c r="V22" s="150">
        <f>IF(AND($X$35&gt;1,$Y22&lt;$X$35,INDEX('Fiche résultats'!V$5:V$94,$X22,1)&lt;&gt;""),INDEX('Fiche résultats'!V$5:V$94,$X22,1),"")</f>
      </c>
      <c r="W22" s="97"/>
      <c r="X22" s="162">
        <f>MATCH(Y22,'Fiche résultats'!X$5:X$95,0)</f>
        <v>1</v>
      </c>
      <c r="Y22" s="143">
        <f>IF(Y21+1&lt;'Fiche résultats'!X$95,Y21+1,'Fiche résultats'!X$95)</f>
        <v>1</v>
      </c>
      <c r="Z22" s="97"/>
      <c r="AB22" s="161"/>
    </row>
    <row r="23" spans="1:28" ht="21" customHeight="1" thickBot="1">
      <c r="A23" s="145">
        <f>IF(AND($X$35&gt;1,$Y23&lt;$X$35,INDEX('Fiche résultats'!A$5:A$94,$X23,1)&lt;&gt;""),INDEX('Fiche résultats'!A$5:A$94,$X23,1),"")</f>
      </c>
      <c r="B23" s="146">
        <f>IF(AND($X$35&gt;1,$Y23&lt;$X$35,INDEX('Fiche résultats'!B$5:B$94,$X23,1)&lt;&gt;""),INDEX('Fiche résultats'!B$5:B$94,$X23,1),"")</f>
      </c>
      <c r="C23" s="146">
        <f>IF(AND($X$35&gt;1,$Y23&lt;$X$35,INDEX('Fiche résultats'!C$5:C$94,$X23,1)&lt;&gt;""),INDEX('Fiche résultats'!C$5:C$94,$X23,1),"")</f>
      </c>
      <c r="D23" s="153">
        <f>IF(AND($X$35&gt;1,$Y23&lt;$X$35,INDEX('Fiche résultats'!D$5:D$94,$X23,1)&lt;&gt;""),INDEX('Fiche résultats'!D$5:D$94,$X23,1),"")</f>
      </c>
      <c r="E23" s="152">
        <f>IF(AND($X$35&gt;1,$Y23&lt;$X$35,INDEX('Fiche résultats'!E$5:E$94,$X23,1)&lt;&gt;""),INDEX('Fiche résultats'!E$5:E$94,$X23,1),"")</f>
      </c>
      <c r="F23" s="152">
        <f>IF(AND($X$35&gt;1,$Y23&lt;$X$35,INDEX('Fiche résultats'!F$5:F$94,$X23,1)&lt;&gt;""),INDEX('Fiche résultats'!F$5:F$94,$X23,1),"")</f>
      </c>
      <c r="G23" s="145">
        <f>IF(AND($X$35&gt;1,$Y23&lt;$X$35,INDEX('Fiche résultats'!G$5:G$94,$X23,1)&lt;&gt;""),INDEX('Fiche résultats'!G$5:G$94,$X23,1),"")</f>
      </c>
      <c r="H23" s="147">
        <f>IF(AND($X$35&gt;1,$Y23&lt;$X$35,INDEX('Fiche résultats'!H$5:H$94,$X23,1)&lt;&gt;""),INDEX('Fiche résultats'!H$5:H$94,$X23,1),"")</f>
      </c>
      <c r="I23" s="145">
        <f>IF(AND($X$35&gt;1,$Y23&lt;$X$35,INDEX('Fiche résultats'!I$5:I$94,$X23,1)&lt;&gt;""),INDEX('Fiche résultats'!I$5:I$94,$X23,1),"")</f>
      </c>
      <c r="J23" s="147">
        <f>IF(AND($X$35&gt;1,$Y23&lt;$X$35,INDEX('Fiche résultats'!J$5:J$94,$X23,1)&lt;&gt;""),INDEX('Fiche résultats'!J$5:J$94,$X23,1),"")</f>
      </c>
      <c r="K23" s="145">
        <f>IF(AND($X$35&gt;1,$Y23&lt;$X$35,INDEX('Fiche résultats'!K$5:K$94,$X23,1)&lt;&gt;""),INDEX('Fiche résultats'!K$5:K$94,$X23,1),"")</f>
      </c>
      <c r="L23" s="147">
        <f>IF(AND($X$35&gt;1,$Y23&lt;$X$35,INDEX('Fiche résultats'!L$5:L$94,$X23,1)&lt;&gt;""),INDEX('Fiche résultats'!L$5:L$94,$X23,1),"")</f>
      </c>
      <c r="M23" s="145">
        <f>IF(AND($X$35&gt;1,$Y23&lt;$X$35,INDEX('Fiche résultats'!M$5:M$94,$X23,1)&lt;&gt;""),INDEX('Fiche résultats'!M$5:M$94,$X23,1),"")</f>
      </c>
      <c r="N23" s="147">
        <f>IF(AND($X$35&gt;1,$Y23&lt;$X$35,INDEX('Fiche résultats'!N$5:N$94,$X23,1)&lt;&gt;""),INDEX('Fiche résultats'!N$5:N$94,$X23,1),"")</f>
      </c>
      <c r="O23" s="145">
        <f>IF(AND($X$35&gt;1,$Y23&lt;$X$35,INDEX('Fiche résultats'!O$5:O$94,$X23,1)&lt;&gt;""),INDEX('Fiche résultats'!O$5:O$94,$X23,1),"")</f>
      </c>
      <c r="P23" s="147">
        <f>IF(AND($X$35&gt;1,$Y23&lt;$X$35,INDEX('Fiche résultats'!P$5:P$94,$X23,1)&lt;&gt;""),INDEX('Fiche résultats'!P$5:P$94,$X23,1),"")</f>
      </c>
      <c r="Q23" s="145">
        <f>IF(AND($X$35&gt;1,$Y23&lt;$X$35,INDEX('Fiche résultats'!Q$5:Q$94,$X23,1)&lt;&gt;""),INDEX('Fiche résultats'!Q$5:Q$94,$X23,1),"")</f>
      </c>
      <c r="R23" s="147">
        <f>IF(AND($X$35&gt;1,$Y23&lt;$X$35,INDEX('Fiche résultats'!R$5:R$94,$X23,1)&lt;&gt;""),INDEX('Fiche résultats'!R$5:R$94,$X23,1),"")</f>
      </c>
      <c r="S23" s="148">
        <f>IF(AND($X$35&gt;1,$Y23&lt;$X$35,INDEX('Fiche résultats'!S$5:S$94,$X23,1)&lt;&gt;""),INDEX('Fiche résultats'!S$5:S$94,$X23,1),"")</f>
      </c>
      <c r="T23" s="147">
        <f>IF(AND($X$35&gt;1,$Y23&lt;$X$35,INDEX('Fiche résultats'!T$5:T$94,$X23,1)&lt;&gt;""),INDEX('Fiche résultats'!T$5:T$94,$X23,1),"")</f>
      </c>
      <c r="U23" s="149">
        <f>IF(AND($X$35&gt;1,$Y23&lt;$X$35,INDEX('Fiche résultats'!U$5:U$94,$X23,1)&lt;&gt;""),INDEX('Fiche résultats'!U$5:U$94,$X23,1),"")</f>
      </c>
      <c r="V23" s="150">
        <f>IF(AND($X$35&gt;1,$Y23&lt;$X$35,INDEX('Fiche résultats'!V$5:V$94,$X23,1)&lt;&gt;""),INDEX('Fiche résultats'!V$5:V$94,$X23,1),"")</f>
      </c>
      <c r="W23" s="97"/>
      <c r="X23" s="162">
        <f>MATCH(Y23,'Fiche résultats'!X$5:X$95,0)</f>
        <v>1</v>
      </c>
      <c r="Y23" s="143">
        <f>IF(Y22+1&lt;'Fiche résultats'!X$95,Y22+1,'Fiche résultats'!X$95)</f>
        <v>1</v>
      </c>
      <c r="Z23" s="97"/>
      <c r="AB23" s="161"/>
    </row>
    <row r="24" spans="1:28" ht="21" customHeight="1" thickBot="1">
      <c r="A24" s="145">
        <f>IF(AND($X$35&gt;1,$Y24&lt;$X$35,INDEX('Fiche résultats'!A$5:A$94,$X24,1)&lt;&gt;""),INDEX('Fiche résultats'!A$5:A$94,$X24,1),"")</f>
      </c>
      <c r="B24" s="146">
        <f>IF(AND($X$35&gt;1,$Y24&lt;$X$35,INDEX('Fiche résultats'!B$5:B$94,$X24,1)&lt;&gt;""),INDEX('Fiche résultats'!B$5:B$94,$X24,1),"")</f>
      </c>
      <c r="C24" s="146">
        <f>IF(AND($X$35&gt;1,$Y24&lt;$X$35,INDEX('Fiche résultats'!C$5:C$94,$X24,1)&lt;&gt;""),INDEX('Fiche résultats'!C$5:C$94,$X24,1),"")</f>
      </c>
      <c r="D24" s="153">
        <f>IF(AND($X$35&gt;1,$Y24&lt;$X$35,INDEX('Fiche résultats'!D$5:D$94,$X24,1)&lt;&gt;""),INDEX('Fiche résultats'!D$5:D$94,$X24,1),"")</f>
      </c>
      <c r="E24" s="152">
        <f>IF(AND($X$35&gt;1,$Y24&lt;$X$35,INDEX('Fiche résultats'!E$5:E$94,$X24,1)&lt;&gt;""),INDEX('Fiche résultats'!E$5:E$94,$X24,1),"")</f>
      </c>
      <c r="F24" s="152">
        <f>IF(AND($X$35&gt;1,$Y24&lt;$X$35,INDEX('Fiche résultats'!F$5:F$94,$X24,1)&lt;&gt;""),INDEX('Fiche résultats'!F$5:F$94,$X24,1),"")</f>
      </c>
      <c r="G24" s="145">
        <f>IF(AND($X$35&gt;1,$Y24&lt;$X$35,INDEX('Fiche résultats'!G$5:G$94,$X24,1)&lt;&gt;""),INDEX('Fiche résultats'!G$5:G$94,$X24,1),"")</f>
      </c>
      <c r="H24" s="147">
        <f>IF(AND($X$35&gt;1,$Y24&lt;$X$35,INDEX('Fiche résultats'!H$5:H$94,$X24,1)&lt;&gt;""),INDEX('Fiche résultats'!H$5:H$94,$X24,1),"")</f>
      </c>
      <c r="I24" s="145">
        <f>IF(AND($X$35&gt;1,$Y24&lt;$X$35,INDEX('Fiche résultats'!I$5:I$94,$X24,1)&lt;&gt;""),INDEX('Fiche résultats'!I$5:I$94,$X24,1),"")</f>
      </c>
      <c r="J24" s="147">
        <f>IF(AND($X$35&gt;1,$Y24&lt;$X$35,INDEX('Fiche résultats'!J$5:J$94,$X24,1)&lt;&gt;""),INDEX('Fiche résultats'!J$5:J$94,$X24,1),"")</f>
      </c>
      <c r="K24" s="145">
        <f>IF(AND($X$35&gt;1,$Y24&lt;$X$35,INDEX('Fiche résultats'!K$5:K$94,$X24,1)&lt;&gt;""),INDEX('Fiche résultats'!K$5:K$94,$X24,1),"")</f>
      </c>
      <c r="L24" s="147">
        <f>IF(AND($X$35&gt;1,$Y24&lt;$X$35,INDEX('Fiche résultats'!L$5:L$94,$X24,1)&lt;&gt;""),INDEX('Fiche résultats'!L$5:L$94,$X24,1),"")</f>
      </c>
      <c r="M24" s="145">
        <f>IF(AND($X$35&gt;1,$Y24&lt;$X$35,INDEX('Fiche résultats'!M$5:M$94,$X24,1)&lt;&gt;""),INDEX('Fiche résultats'!M$5:M$94,$X24,1),"")</f>
      </c>
      <c r="N24" s="147">
        <f>IF(AND($X$35&gt;1,$Y24&lt;$X$35,INDEX('Fiche résultats'!N$5:N$94,$X24,1)&lt;&gt;""),INDEX('Fiche résultats'!N$5:N$94,$X24,1),"")</f>
      </c>
      <c r="O24" s="145">
        <f>IF(AND($X$35&gt;1,$Y24&lt;$X$35,INDEX('Fiche résultats'!O$5:O$94,$X24,1)&lt;&gt;""),INDEX('Fiche résultats'!O$5:O$94,$X24,1),"")</f>
      </c>
      <c r="P24" s="147">
        <f>IF(AND($X$35&gt;1,$Y24&lt;$X$35,INDEX('Fiche résultats'!P$5:P$94,$X24,1)&lt;&gt;""),INDEX('Fiche résultats'!P$5:P$94,$X24,1),"")</f>
      </c>
      <c r="Q24" s="145">
        <f>IF(AND($X$35&gt;1,$Y24&lt;$X$35,INDEX('Fiche résultats'!Q$5:Q$94,$X24,1)&lt;&gt;""),INDEX('Fiche résultats'!Q$5:Q$94,$X24,1),"")</f>
      </c>
      <c r="R24" s="147">
        <f>IF(AND($X$35&gt;1,$Y24&lt;$X$35,INDEX('Fiche résultats'!R$5:R$94,$X24,1)&lt;&gt;""),INDEX('Fiche résultats'!R$5:R$94,$X24,1),"")</f>
      </c>
      <c r="S24" s="148">
        <f>IF(AND($X$35&gt;1,$Y24&lt;$X$35,INDEX('Fiche résultats'!S$5:S$94,$X24,1)&lt;&gt;""),INDEX('Fiche résultats'!S$5:S$94,$X24,1),"")</f>
      </c>
      <c r="T24" s="147">
        <f>IF(AND($X$35&gt;1,$Y24&lt;$X$35,INDEX('Fiche résultats'!T$5:T$94,$X24,1)&lt;&gt;""),INDEX('Fiche résultats'!T$5:T$94,$X24,1),"")</f>
      </c>
      <c r="U24" s="149">
        <f>IF(AND($X$35&gt;1,$Y24&lt;$X$35,INDEX('Fiche résultats'!U$5:U$94,$X24,1)&lt;&gt;""),INDEX('Fiche résultats'!U$5:U$94,$X24,1),"")</f>
      </c>
      <c r="V24" s="150">
        <f>IF(AND($X$35&gt;1,$Y24&lt;$X$35,INDEX('Fiche résultats'!V$5:V$94,$X24,1)&lt;&gt;""),INDEX('Fiche résultats'!V$5:V$94,$X24,1),"")</f>
      </c>
      <c r="W24" s="97"/>
      <c r="X24" s="162">
        <f>MATCH(Y24,'Fiche résultats'!X$5:X$95,0)</f>
        <v>1</v>
      </c>
      <c r="Y24" s="143">
        <f>IF(Y23+1&lt;'Fiche résultats'!X$95,Y23+1,'Fiche résultats'!X$95)</f>
        <v>1</v>
      </c>
      <c r="Z24" s="97"/>
      <c r="AB24" s="161"/>
    </row>
    <row r="25" spans="1:26" ht="21" customHeight="1" thickBot="1">
      <c r="A25" s="145">
        <f>IF(AND($X$35&gt;1,$Y25&lt;$X$35,INDEX('Fiche résultats'!A$5:A$94,$X25,1)&lt;&gt;""),INDEX('Fiche résultats'!A$5:A$94,$X25,1),"")</f>
      </c>
      <c r="B25" s="146">
        <f>IF(AND($X$35&gt;1,$Y25&lt;$X$35,INDEX('Fiche résultats'!B$5:B$94,$X25,1)&lt;&gt;""),INDEX('Fiche résultats'!B$5:B$94,$X25,1),"")</f>
      </c>
      <c r="C25" s="146">
        <f>IF(AND($X$35&gt;1,$Y25&lt;$X$35,INDEX('Fiche résultats'!C$5:C$94,$X25,1)&lt;&gt;""),INDEX('Fiche résultats'!C$5:C$94,$X25,1),"")</f>
      </c>
      <c r="D25" s="153">
        <f>IF(AND($X$35&gt;1,$Y25&lt;$X$35,INDEX('Fiche résultats'!D$5:D$94,$X25,1)&lt;&gt;""),INDEX('Fiche résultats'!D$5:D$94,$X25,1),"")</f>
      </c>
      <c r="E25" s="152">
        <f>IF(AND($X$35&gt;1,$Y25&lt;$X$35,INDEX('Fiche résultats'!E$5:E$94,$X25,1)&lt;&gt;""),INDEX('Fiche résultats'!E$5:E$94,$X25,1),"")</f>
      </c>
      <c r="F25" s="152">
        <f>IF(AND($X$35&gt;1,$Y25&lt;$X$35,INDEX('Fiche résultats'!F$5:F$94,$X25,1)&lt;&gt;""),INDEX('Fiche résultats'!F$5:F$94,$X25,1),"")</f>
      </c>
      <c r="G25" s="145">
        <f>IF(AND($X$35&gt;1,$Y25&lt;$X$35,INDEX('Fiche résultats'!G$5:G$94,$X25,1)&lt;&gt;""),INDEX('Fiche résultats'!G$5:G$94,$X25,1),"")</f>
      </c>
      <c r="H25" s="147">
        <f>IF(AND($X$35&gt;1,$Y25&lt;$X$35,INDEX('Fiche résultats'!H$5:H$94,$X25,1)&lt;&gt;""),INDEX('Fiche résultats'!H$5:H$94,$X25,1),"")</f>
      </c>
      <c r="I25" s="145">
        <f>IF(AND($X$35&gt;1,$Y25&lt;$X$35,INDEX('Fiche résultats'!I$5:I$94,$X25,1)&lt;&gt;""),INDEX('Fiche résultats'!I$5:I$94,$X25,1),"")</f>
      </c>
      <c r="J25" s="147">
        <f>IF(AND($X$35&gt;1,$Y25&lt;$X$35,INDEX('Fiche résultats'!J$5:J$94,$X25,1)&lt;&gt;""),INDEX('Fiche résultats'!J$5:J$94,$X25,1),"")</f>
      </c>
      <c r="K25" s="145">
        <f>IF(AND($X$35&gt;1,$Y25&lt;$X$35,INDEX('Fiche résultats'!K$5:K$94,$X25,1)&lt;&gt;""),INDEX('Fiche résultats'!K$5:K$94,$X25,1),"")</f>
      </c>
      <c r="L25" s="147">
        <f>IF(AND($X$35&gt;1,$Y25&lt;$X$35,INDEX('Fiche résultats'!L$5:L$94,$X25,1)&lt;&gt;""),INDEX('Fiche résultats'!L$5:L$94,$X25,1),"")</f>
      </c>
      <c r="M25" s="145">
        <f>IF(AND($X$35&gt;1,$Y25&lt;$X$35,INDEX('Fiche résultats'!M$5:M$94,$X25,1)&lt;&gt;""),INDEX('Fiche résultats'!M$5:M$94,$X25,1),"")</f>
      </c>
      <c r="N25" s="147">
        <f>IF(AND($X$35&gt;1,$Y25&lt;$X$35,INDEX('Fiche résultats'!N$5:N$94,$X25,1)&lt;&gt;""),INDEX('Fiche résultats'!N$5:N$94,$X25,1),"")</f>
      </c>
      <c r="O25" s="145">
        <f>IF(AND($X$35&gt;1,$Y25&lt;$X$35,INDEX('Fiche résultats'!O$5:O$94,$X25,1)&lt;&gt;""),INDEX('Fiche résultats'!O$5:O$94,$X25,1),"")</f>
      </c>
      <c r="P25" s="147">
        <f>IF(AND($X$35&gt;1,$Y25&lt;$X$35,INDEX('Fiche résultats'!P$5:P$94,$X25,1)&lt;&gt;""),INDEX('Fiche résultats'!P$5:P$94,$X25,1),"")</f>
      </c>
      <c r="Q25" s="145">
        <f>IF(AND($X$35&gt;1,$Y25&lt;$X$35,INDEX('Fiche résultats'!Q$5:Q$94,$X25,1)&lt;&gt;""),INDEX('Fiche résultats'!Q$5:Q$94,$X25,1),"")</f>
      </c>
      <c r="R25" s="147">
        <f>IF(AND($X$35&gt;1,$Y25&lt;$X$35,INDEX('Fiche résultats'!R$5:R$94,$X25,1)&lt;&gt;""),INDEX('Fiche résultats'!R$5:R$94,$X25,1),"")</f>
      </c>
      <c r="S25" s="148">
        <f>IF(AND($X$35&gt;1,$Y25&lt;$X$35,INDEX('Fiche résultats'!S$5:S$94,$X25,1)&lt;&gt;""),INDEX('Fiche résultats'!S$5:S$94,$X25,1),"")</f>
      </c>
      <c r="T25" s="147">
        <f>IF(AND($X$35&gt;1,$Y25&lt;$X$35,INDEX('Fiche résultats'!T$5:T$94,$X25,1)&lt;&gt;""),INDEX('Fiche résultats'!T$5:T$94,$X25,1),"")</f>
      </c>
      <c r="U25" s="149">
        <f>IF(AND($X$35&gt;1,$Y25&lt;$X$35,INDEX('Fiche résultats'!U$5:U$94,$X25,1)&lt;&gt;""),INDEX('Fiche résultats'!U$5:U$94,$X25,1),"")</f>
      </c>
      <c r="V25" s="150">
        <f>IF(AND($X$35&gt;1,$Y25&lt;$X$35,INDEX('Fiche résultats'!V$5:V$94,$X25,1)&lt;&gt;""),INDEX('Fiche résultats'!V$5:V$94,$X25,1),"")</f>
      </c>
      <c r="W25" s="97"/>
      <c r="X25" s="162">
        <f>MATCH(Y25,'Fiche résultats'!X$5:X$95,0)</f>
        <v>1</v>
      </c>
      <c r="Y25" s="143">
        <f>IF(Y24+1&lt;'Fiche résultats'!X$95,Y24+1,'Fiche résultats'!X$95)</f>
        <v>1</v>
      </c>
      <c r="Z25" s="97"/>
    </row>
    <row r="26" spans="1:26" ht="21" customHeight="1" thickBot="1">
      <c r="A26" s="145">
        <f>IF(AND($X$35&gt;1,$Y26&lt;$X$35,INDEX('Fiche résultats'!A$5:A$94,$X26,1)&lt;&gt;""),INDEX('Fiche résultats'!A$5:A$94,$X26,1),"")</f>
      </c>
      <c r="B26" s="146">
        <f>IF(AND($X$35&gt;1,$Y26&lt;$X$35,INDEX('Fiche résultats'!B$5:B$94,$X26,1)&lt;&gt;""),INDEX('Fiche résultats'!B$5:B$94,$X26,1),"")</f>
      </c>
      <c r="C26" s="146">
        <f>IF(AND($X$35&gt;1,$Y26&lt;$X$35,INDEX('Fiche résultats'!C$5:C$94,$X26,1)&lt;&gt;""),INDEX('Fiche résultats'!C$5:C$94,$X26,1),"")</f>
      </c>
      <c r="D26" s="153">
        <f>IF(AND($X$35&gt;1,$Y26&lt;$X$35,INDEX('Fiche résultats'!D$5:D$94,$X26,1)&lt;&gt;""),INDEX('Fiche résultats'!D$5:D$94,$X26,1),"")</f>
      </c>
      <c r="E26" s="152">
        <f>IF(AND($X$35&gt;1,$Y26&lt;$X$35,INDEX('Fiche résultats'!E$5:E$94,$X26,1)&lt;&gt;""),INDEX('Fiche résultats'!E$5:E$94,$X26,1),"")</f>
      </c>
      <c r="F26" s="152">
        <f>IF(AND($X$35&gt;1,$Y26&lt;$X$35,INDEX('Fiche résultats'!F$5:F$94,$X26,1)&lt;&gt;""),INDEX('Fiche résultats'!F$5:F$94,$X26,1),"")</f>
      </c>
      <c r="G26" s="145">
        <f>IF(AND($X$35&gt;1,$Y26&lt;$X$35,INDEX('Fiche résultats'!G$5:G$94,$X26,1)&lt;&gt;""),INDEX('Fiche résultats'!G$5:G$94,$X26,1),"")</f>
      </c>
      <c r="H26" s="147">
        <f>IF(AND($X$35&gt;1,$Y26&lt;$X$35,INDEX('Fiche résultats'!H$5:H$94,$X26,1)&lt;&gt;""),INDEX('Fiche résultats'!H$5:H$94,$X26,1),"")</f>
      </c>
      <c r="I26" s="145">
        <f>IF(AND($X$35&gt;1,$Y26&lt;$X$35,INDEX('Fiche résultats'!I$5:I$94,$X26,1)&lt;&gt;""),INDEX('Fiche résultats'!I$5:I$94,$X26,1),"")</f>
      </c>
      <c r="J26" s="147">
        <f>IF(AND($X$35&gt;1,$Y26&lt;$X$35,INDEX('Fiche résultats'!J$5:J$94,$X26,1)&lt;&gt;""),INDEX('Fiche résultats'!J$5:J$94,$X26,1),"")</f>
      </c>
      <c r="K26" s="145">
        <f>IF(AND($X$35&gt;1,$Y26&lt;$X$35,INDEX('Fiche résultats'!K$5:K$94,$X26,1)&lt;&gt;""),INDEX('Fiche résultats'!K$5:K$94,$X26,1),"")</f>
      </c>
      <c r="L26" s="147">
        <f>IF(AND($X$35&gt;1,$Y26&lt;$X$35,INDEX('Fiche résultats'!L$5:L$94,$X26,1)&lt;&gt;""),INDEX('Fiche résultats'!L$5:L$94,$X26,1),"")</f>
      </c>
      <c r="M26" s="145">
        <f>IF(AND($X$35&gt;1,$Y26&lt;$X$35,INDEX('Fiche résultats'!M$5:M$94,$X26,1)&lt;&gt;""),INDEX('Fiche résultats'!M$5:M$94,$X26,1),"")</f>
      </c>
      <c r="N26" s="147">
        <f>IF(AND($X$35&gt;1,$Y26&lt;$X$35,INDEX('Fiche résultats'!N$5:N$94,$X26,1)&lt;&gt;""),INDEX('Fiche résultats'!N$5:N$94,$X26,1),"")</f>
      </c>
      <c r="O26" s="145">
        <f>IF(AND($X$35&gt;1,$Y26&lt;$X$35,INDEX('Fiche résultats'!O$5:O$94,$X26,1)&lt;&gt;""),INDEX('Fiche résultats'!O$5:O$94,$X26,1),"")</f>
      </c>
      <c r="P26" s="147">
        <f>IF(AND($X$35&gt;1,$Y26&lt;$X$35,INDEX('Fiche résultats'!P$5:P$94,$X26,1)&lt;&gt;""),INDEX('Fiche résultats'!P$5:P$94,$X26,1),"")</f>
      </c>
      <c r="Q26" s="145">
        <f>IF(AND($X$35&gt;1,$Y26&lt;$X$35,INDEX('Fiche résultats'!Q$5:Q$94,$X26,1)&lt;&gt;""),INDEX('Fiche résultats'!Q$5:Q$94,$X26,1),"")</f>
      </c>
      <c r="R26" s="147">
        <f>IF(AND($X$35&gt;1,$Y26&lt;$X$35,INDEX('Fiche résultats'!R$5:R$94,$X26,1)&lt;&gt;""),INDEX('Fiche résultats'!R$5:R$94,$X26,1),"")</f>
      </c>
      <c r="S26" s="148">
        <f>IF(AND($X$35&gt;1,$Y26&lt;$X$35,INDEX('Fiche résultats'!S$5:S$94,$X26,1)&lt;&gt;""),INDEX('Fiche résultats'!S$5:S$94,$X26,1),"")</f>
      </c>
      <c r="T26" s="147">
        <f>IF(AND($X$35&gt;1,$Y26&lt;$X$35,INDEX('Fiche résultats'!T$5:T$94,$X26,1)&lt;&gt;""),INDEX('Fiche résultats'!T$5:T$94,$X26,1),"")</f>
      </c>
      <c r="U26" s="149">
        <f>IF(AND($X$35&gt;1,$Y26&lt;$X$35,INDEX('Fiche résultats'!U$5:U$94,$X26,1)&lt;&gt;""),INDEX('Fiche résultats'!U$5:U$94,$X26,1),"")</f>
      </c>
      <c r="V26" s="150">
        <f>IF(AND($X$35&gt;1,$Y26&lt;$X$35,INDEX('Fiche résultats'!V$5:V$94,$X26,1)&lt;&gt;""),INDEX('Fiche résultats'!V$5:V$94,$X26,1),"")</f>
      </c>
      <c r="W26" s="97"/>
      <c r="X26" s="162">
        <f>MATCH(Y26,'Fiche résultats'!X$5:X$95,0)</f>
        <v>1</v>
      </c>
      <c r="Y26" s="143">
        <f>IF(Y25+1&lt;'Fiche résultats'!X$95,Y25+1,'Fiche résultats'!X$95)</f>
        <v>1</v>
      </c>
      <c r="Z26" s="97"/>
    </row>
    <row r="27" spans="1:26" ht="21" customHeight="1" thickBot="1">
      <c r="A27" s="145">
        <f>IF(AND($X$35&gt;1,$Y27&lt;$X$35,INDEX('Fiche résultats'!A$5:A$94,$X27,1)&lt;&gt;""),INDEX('Fiche résultats'!A$5:A$94,$X27,1),"")</f>
      </c>
      <c r="B27" s="146">
        <f>IF(AND($X$35&gt;1,$Y27&lt;$X$35,INDEX('Fiche résultats'!B$5:B$94,$X27,1)&lt;&gt;""),INDEX('Fiche résultats'!B$5:B$94,$X27,1),"")</f>
      </c>
      <c r="C27" s="146">
        <f>IF(AND($X$35&gt;1,$Y27&lt;$X$35,INDEX('Fiche résultats'!C$5:C$94,$X27,1)&lt;&gt;""),INDEX('Fiche résultats'!C$5:C$94,$X27,1),"")</f>
      </c>
      <c r="D27" s="153">
        <f>IF(AND($X$35&gt;1,$Y27&lt;$X$35,INDEX('Fiche résultats'!D$5:D$94,$X27,1)&lt;&gt;""),INDEX('Fiche résultats'!D$5:D$94,$X27,1),"")</f>
      </c>
      <c r="E27" s="152">
        <f>IF(AND($X$35&gt;1,$Y27&lt;$X$35,INDEX('Fiche résultats'!E$5:E$94,$X27,1)&lt;&gt;""),INDEX('Fiche résultats'!E$5:E$94,$X27,1),"")</f>
      </c>
      <c r="F27" s="152">
        <f>IF(AND($X$35&gt;1,$Y27&lt;$X$35,INDEX('Fiche résultats'!F$5:F$94,$X27,1)&lt;&gt;""),INDEX('Fiche résultats'!F$5:F$94,$X27,1),"")</f>
      </c>
      <c r="G27" s="145">
        <f>IF(AND($X$35&gt;1,$Y27&lt;$X$35,INDEX('Fiche résultats'!G$5:G$94,$X27,1)&lt;&gt;""),INDEX('Fiche résultats'!G$5:G$94,$X27,1),"")</f>
      </c>
      <c r="H27" s="147">
        <f>IF(AND($X$35&gt;1,$Y27&lt;$X$35,INDEX('Fiche résultats'!H$5:H$94,$X27,1)&lt;&gt;""),INDEX('Fiche résultats'!H$5:H$94,$X27,1),"")</f>
      </c>
      <c r="I27" s="145">
        <f>IF(AND($X$35&gt;1,$Y27&lt;$X$35,INDEX('Fiche résultats'!I$5:I$94,$X27,1)&lt;&gt;""),INDEX('Fiche résultats'!I$5:I$94,$X27,1),"")</f>
      </c>
      <c r="J27" s="147">
        <f>IF(AND($X$35&gt;1,$Y27&lt;$X$35,INDEX('Fiche résultats'!J$5:J$94,$X27,1)&lt;&gt;""),INDEX('Fiche résultats'!J$5:J$94,$X27,1),"")</f>
      </c>
      <c r="K27" s="145">
        <f>IF(AND($X$35&gt;1,$Y27&lt;$X$35,INDEX('Fiche résultats'!K$5:K$94,$X27,1)&lt;&gt;""),INDEX('Fiche résultats'!K$5:K$94,$X27,1),"")</f>
      </c>
      <c r="L27" s="147">
        <f>IF(AND($X$35&gt;1,$Y27&lt;$X$35,INDEX('Fiche résultats'!L$5:L$94,$X27,1)&lt;&gt;""),INDEX('Fiche résultats'!L$5:L$94,$X27,1),"")</f>
      </c>
      <c r="M27" s="145">
        <f>IF(AND($X$35&gt;1,$Y27&lt;$X$35,INDEX('Fiche résultats'!M$5:M$94,$X27,1)&lt;&gt;""),INDEX('Fiche résultats'!M$5:M$94,$X27,1),"")</f>
      </c>
      <c r="N27" s="147">
        <f>IF(AND($X$35&gt;1,$Y27&lt;$X$35,INDEX('Fiche résultats'!N$5:N$94,$X27,1)&lt;&gt;""),INDEX('Fiche résultats'!N$5:N$94,$X27,1),"")</f>
      </c>
      <c r="O27" s="145">
        <f>IF(AND($X$35&gt;1,$Y27&lt;$X$35,INDEX('Fiche résultats'!O$5:O$94,$X27,1)&lt;&gt;""),INDEX('Fiche résultats'!O$5:O$94,$X27,1),"")</f>
      </c>
      <c r="P27" s="147">
        <f>IF(AND($X$35&gt;1,$Y27&lt;$X$35,INDEX('Fiche résultats'!P$5:P$94,$X27,1)&lt;&gt;""),INDEX('Fiche résultats'!P$5:P$94,$X27,1),"")</f>
      </c>
      <c r="Q27" s="145">
        <f>IF(AND($X$35&gt;1,$Y27&lt;$X$35,INDEX('Fiche résultats'!Q$5:Q$94,$X27,1)&lt;&gt;""),INDEX('Fiche résultats'!Q$5:Q$94,$X27,1),"")</f>
      </c>
      <c r="R27" s="147">
        <f>IF(AND($X$35&gt;1,$Y27&lt;$X$35,INDEX('Fiche résultats'!R$5:R$94,$X27,1)&lt;&gt;""),INDEX('Fiche résultats'!R$5:R$94,$X27,1),"")</f>
      </c>
      <c r="S27" s="148">
        <f>IF(AND($X$35&gt;1,$Y27&lt;$X$35,INDEX('Fiche résultats'!S$5:S$94,$X27,1)&lt;&gt;""),INDEX('Fiche résultats'!S$5:S$94,$X27,1),"")</f>
      </c>
      <c r="T27" s="147">
        <f>IF(AND($X$35&gt;1,$Y27&lt;$X$35,INDEX('Fiche résultats'!T$5:T$94,$X27,1)&lt;&gt;""),INDEX('Fiche résultats'!T$5:T$94,$X27,1),"")</f>
      </c>
      <c r="U27" s="149">
        <f>IF(AND($X$35&gt;1,$Y27&lt;$X$35,INDEX('Fiche résultats'!U$5:U$94,$X27,1)&lt;&gt;""),INDEX('Fiche résultats'!U$5:U$94,$X27,1),"")</f>
      </c>
      <c r="V27" s="150">
        <f>IF(AND($X$35&gt;1,$Y27&lt;$X$35,INDEX('Fiche résultats'!V$5:V$94,$X27,1)&lt;&gt;""),INDEX('Fiche résultats'!V$5:V$94,$X27,1),"")</f>
      </c>
      <c r="W27" s="97"/>
      <c r="X27" s="162">
        <f>MATCH(Y27,'Fiche résultats'!X$5:X$95,0)</f>
        <v>1</v>
      </c>
      <c r="Y27" s="143">
        <f>IF(Y26+1&lt;'Fiche résultats'!X$95,Y26+1,'Fiche résultats'!X$95)</f>
        <v>1</v>
      </c>
      <c r="Z27" s="97"/>
    </row>
    <row r="28" spans="1:26" ht="21" customHeight="1" thickBot="1">
      <c r="A28" s="145">
        <f>IF(AND($X$35&gt;1,$Y28&lt;$X$35,INDEX('Fiche résultats'!A$5:A$94,$X28,1)&lt;&gt;""),INDEX('Fiche résultats'!A$5:A$94,$X28,1),"")</f>
      </c>
      <c r="B28" s="146">
        <f>IF(AND($X$35&gt;1,$Y28&lt;$X$35,INDEX('Fiche résultats'!B$5:B$94,$X28,1)&lt;&gt;""),INDEX('Fiche résultats'!B$5:B$94,$X28,1),"")</f>
      </c>
      <c r="C28" s="146">
        <f>IF(AND($X$35&gt;1,$Y28&lt;$X$35,INDEX('Fiche résultats'!C$5:C$94,$X28,1)&lt;&gt;""),INDEX('Fiche résultats'!C$5:C$94,$X28,1),"")</f>
      </c>
      <c r="D28" s="153">
        <f>IF(AND($X$35&gt;1,$Y28&lt;$X$35,INDEX('Fiche résultats'!D$5:D$94,$X28,1)&lt;&gt;""),INDEX('Fiche résultats'!D$5:D$94,$X28,1),"")</f>
      </c>
      <c r="E28" s="152">
        <f>IF(AND($X$35&gt;1,$Y28&lt;$X$35,INDEX('Fiche résultats'!E$5:E$94,$X28,1)&lt;&gt;""),INDEX('Fiche résultats'!E$5:E$94,$X28,1),"")</f>
      </c>
      <c r="F28" s="152">
        <f>IF(AND($X$35&gt;1,$Y28&lt;$X$35,INDEX('Fiche résultats'!F$5:F$94,$X28,1)&lt;&gt;""),INDEX('Fiche résultats'!F$5:F$94,$X28,1),"")</f>
      </c>
      <c r="G28" s="145">
        <f>IF(AND($X$35&gt;1,$Y28&lt;$X$35,INDEX('Fiche résultats'!G$5:G$94,$X28,1)&lt;&gt;""),INDEX('Fiche résultats'!G$5:G$94,$X28,1),"")</f>
      </c>
      <c r="H28" s="147">
        <f>IF(AND($X$35&gt;1,$Y28&lt;$X$35,INDEX('Fiche résultats'!H$5:H$94,$X28,1)&lt;&gt;""),INDEX('Fiche résultats'!H$5:H$94,$X28,1),"")</f>
      </c>
      <c r="I28" s="145">
        <f>IF(AND($X$35&gt;1,$Y28&lt;$X$35,INDEX('Fiche résultats'!I$5:I$94,$X28,1)&lt;&gt;""),INDEX('Fiche résultats'!I$5:I$94,$X28,1),"")</f>
      </c>
      <c r="J28" s="147">
        <f>IF(AND($X$35&gt;1,$Y28&lt;$X$35,INDEX('Fiche résultats'!J$5:J$94,$X28,1)&lt;&gt;""),INDEX('Fiche résultats'!J$5:J$94,$X28,1),"")</f>
      </c>
      <c r="K28" s="145">
        <f>IF(AND($X$35&gt;1,$Y28&lt;$X$35,INDEX('Fiche résultats'!K$5:K$94,$X28,1)&lt;&gt;""),INDEX('Fiche résultats'!K$5:K$94,$X28,1),"")</f>
      </c>
      <c r="L28" s="147">
        <f>IF(AND($X$35&gt;1,$Y28&lt;$X$35,INDEX('Fiche résultats'!L$5:L$94,$X28,1)&lt;&gt;""),INDEX('Fiche résultats'!L$5:L$94,$X28,1),"")</f>
      </c>
      <c r="M28" s="145">
        <f>IF(AND($X$35&gt;1,$Y28&lt;$X$35,INDEX('Fiche résultats'!M$5:M$94,$X28,1)&lt;&gt;""),INDEX('Fiche résultats'!M$5:M$94,$X28,1),"")</f>
      </c>
      <c r="N28" s="147">
        <f>IF(AND($X$35&gt;1,$Y28&lt;$X$35,INDEX('Fiche résultats'!N$5:N$94,$X28,1)&lt;&gt;""),INDEX('Fiche résultats'!N$5:N$94,$X28,1),"")</f>
      </c>
      <c r="O28" s="145">
        <f>IF(AND($X$35&gt;1,$Y28&lt;$X$35,INDEX('Fiche résultats'!O$5:O$94,$X28,1)&lt;&gt;""),INDEX('Fiche résultats'!O$5:O$94,$X28,1),"")</f>
      </c>
      <c r="P28" s="147">
        <f>IF(AND($X$35&gt;1,$Y28&lt;$X$35,INDEX('Fiche résultats'!P$5:P$94,$X28,1)&lt;&gt;""),INDEX('Fiche résultats'!P$5:P$94,$X28,1),"")</f>
      </c>
      <c r="Q28" s="145">
        <f>IF(AND($X$35&gt;1,$Y28&lt;$X$35,INDEX('Fiche résultats'!Q$5:Q$94,$X28,1)&lt;&gt;""),INDEX('Fiche résultats'!Q$5:Q$94,$X28,1),"")</f>
      </c>
      <c r="R28" s="147">
        <f>IF(AND($X$35&gt;1,$Y28&lt;$X$35,INDEX('Fiche résultats'!R$5:R$94,$X28,1)&lt;&gt;""),INDEX('Fiche résultats'!R$5:R$94,$X28,1),"")</f>
      </c>
      <c r="S28" s="148">
        <f>IF(AND($X$35&gt;1,$Y28&lt;$X$35,INDEX('Fiche résultats'!S$5:S$94,$X28,1)&lt;&gt;""),INDEX('Fiche résultats'!S$5:S$94,$X28,1),"")</f>
      </c>
      <c r="T28" s="147">
        <f>IF(AND($X$35&gt;1,$Y28&lt;$X$35,INDEX('Fiche résultats'!T$5:T$94,$X28,1)&lt;&gt;""),INDEX('Fiche résultats'!T$5:T$94,$X28,1),"")</f>
      </c>
      <c r="U28" s="149">
        <f>IF(AND($X$35&gt;1,$Y28&lt;$X$35,INDEX('Fiche résultats'!U$5:U$94,$X28,1)&lt;&gt;""),INDEX('Fiche résultats'!U$5:U$94,$X28,1),"")</f>
      </c>
      <c r="V28" s="150">
        <f>IF(AND($X$35&gt;1,$Y28&lt;$X$35,INDEX('Fiche résultats'!V$5:V$94,$X28,1)&lt;&gt;""),INDEX('Fiche résultats'!V$5:V$94,$X28,1),"")</f>
      </c>
      <c r="W28" s="97"/>
      <c r="X28" s="162">
        <f>MATCH(Y28,'Fiche résultats'!X$5:X$95,0)</f>
        <v>1</v>
      </c>
      <c r="Y28" s="143">
        <f>IF(Y27+1&lt;'Fiche résultats'!X$95,Y27+1,'Fiche résultats'!X$95)</f>
        <v>1</v>
      </c>
      <c r="Z28" s="97"/>
    </row>
    <row r="29" spans="1:26" ht="21" customHeight="1" thickBot="1">
      <c r="A29" s="145">
        <f>IF(AND($X$35&gt;1,$Y29&lt;$X$35,INDEX('Fiche résultats'!A$5:A$94,$X29,1)&lt;&gt;""),INDEX('Fiche résultats'!A$5:A$94,$X29,1),"")</f>
      </c>
      <c r="B29" s="146">
        <f>IF(AND($X$35&gt;1,$Y29&lt;$X$35,INDEX('Fiche résultats'!B$5:B$94,$X29,1)&lt;&gt;""),INDEX('Fiche résultats'!B$5:B$94,$X29,1),"")</f>
      </c>
      <c r="C29" s="146">
        <f>IF(AND($X$35&gt;1,$Y29&lt;$X$35,INDEX('Fiche résultats'!C$5:C$94,$X29,1)&lt;&gt;""),INDEX('Fiche résultats'!C$5:C$94,$X29,1),"")</f>
      </c>
      <c r="D29" s="153">
        <f>IF(AND($X$35&gt;1,$Y29&lt;$X$35,INDEX('Fiche résultats'!D$5:D$94,$X29,1)&lt;&gt;""),INDEX('Fiche résultats'!D$5:D$94,$X29,1),"")</f>
      </c>
      <c r="E29" s="152">
        <f>IF(AND($X$35&gt;1,$Y29&lt;$X$35,INDEX('Fiche résultats'!E$5:E$94,$X29,1)&lt;&gt;""),INDEX('Fiche résultats'!E$5:E$94,$X29,1),"")</f>
      </c>
      <c r="F29" s="152">
        <f>IF(AND($X$35&gt;1,$Y29&lt;$X$35,INDEX('Fiche résultats'!F$5:F$94,$X29,1)&lt;&gt;""),INDEX('Fiche résultats'!F$5:F$94,$X29,1),"")</f>
      </c>
      <c r="G29" s="145">
        <f>IF(AND($X$35&gt;1,$Y29&lt;$X$35,INDEX('Fiche résultats'!G$5:G$94,$X29,1)&lt;&gt;""),INDEX('Fiche résultats'!G$5:G$94,$X29,1),"")</f>
      </c>
      <c r="H29" s="147">
        <f>IF(AND($X$35&gt;1,$Y29&lt;$X$35,INDEX('Fiche résultats'!H$5:H$94,$X29,1)&lt;&gt;""),INDEX('Fiche résultats'!H$5:H$94,$X29,1),"")</f>
      </c>
      <c r="I29" s="145">
        <f>IF(AND($X$35&gt;1,$Y29&lt;$X$35,INDEX('Fiche résultats'!I$5:I$94,$X29,1)&lt;&gt;""),INDEX('Fiche résultats'!I$5:I$94,$X29,1),"")</f>
      </c>
      <c r="J29" s="147">
        <f>IF(AND($X$35&gt;1,$Y29&lt;$X$35,INDEX('Fiche résultats'!J$5:J$94,$X29,1)&lt;&gt;""),INDEX('Fiche résultats'!J$5:J$94,$X29,1),"")</f>
      </c>
      <c r="K29" s="145">
        <f>IF(AND($X$35&gt;1,$Y29&lt;$X$35,INDEX('Fiche résultats'!K$5:K$94,$X29,1)&lt;&gt;""),INDEX('Fiche résultats'!K$5:K$94,$X29,1),"")</f>
      </c>
      <c r="L29" s="147">
        <f>IF(AND($X$35&gt;1,$Y29&lt;$X$35,INDEX('Fiche résultats'!L$5:L$94,$X29,1)&lt;&gt;""),INDEX('Fiche résultats'!L$5:L$94,$X29,1),"")</f>
      </c>
      <c r="M29" s="145">
        <f>IF(AND($X$35&gt;1,$Y29&lt;$X$35,INDEX('Fiche résultats'!M$5:M$94,$X29,1)&lt;&gt;""),INDEX('Fiche résultats'!M$5:M$94,$X29,1),"")</f>
      </c>
      <c r="N29" s="147">
        <f>IF(AND($X$35&gt;1,$Y29&lt;$X$35,INDEX('Fiche résultats'!N$5:N$94,$X29,1)&lt;&gt;""),INDEX('Fiche résultats'!N$5:N$94,$X29,1),"")</f>
      </c>
      <c r="O29" s="145">
        <f>IF(AND($X$35&gt;1,$Y29&lt;$X$35,INDEX('Fiche résultats'!O$5:O$94,$X29,1)&lt;&gt;""),INDEX('Fiche résultats'!O$5:O$94,$X29,1),"")</f>
      </c>
      <c r="P29" s="147">
        <f>IF(AND($X$35&gt;1,$Y29&lt;$X$35,INDEX('Fiche résultats'!P$5:P$94,$X29,1)&lt;&gt;""),INDEX('Fiche résultats'!P$5:P$94,$X29,1),"")</f>
      </c>
      <c r="Q29" s="145">
        <f>IF(AND($X$35&gt;1,$Y29&lt;$X$35,INDEX('Fiche résultats'!Q$5:Q$94,$X29,1)&lt;&gt;""),INDEX('Fiche résultats'!Q$5:Q$94,$X29,1),"")</f>
      </c>
      <c r="R29" s="147">
        <f>IF(AND($X$35&gt;1,$Y29&lt;$X$35,INDEX('Fiche résultats'!R$5:R$94,$X29,1)&lt;&gt;""),INDEX('Fiche résultats'!R$5:R$94,$X29,1),"")</f>
      </c>
      <c r="S29" s="148">
        <f>IF(AND($X$35&gt;1,$Y29&lt;$X$35,INDEX('Fiche résultats'!S$5:S$94,$X29,1)&lt;&gt;""),INDEX('Fiche résultats'!S$5:S$94,$X29,1),"")</f>
      </c>
      <c r="T29" s="147">
        <f>IF(AND($X$35&gt;1,$Y29&lt;$X$35,INDEX('Fiche résultats'!T$5:T$94,$X29,1)&lt;&gt;""),INDEX('Fiche résultats'!T$5:T$94,$X29,1),"")</f>
      </c>
      <c r="U29" s="149">
        <f>IF(AND($X$35&gt;1,$Y29&lt;$X$35,INDEX('Fiche résultats'!U$5:U$94,$X29,1)&lt;&gt;""),INDEX('Fiche résultats'!U$5:U$94,$X29,1),"")</f>
      </c>
      <c r="V29" s="150">
        <f>IF(AND($X$35&gt;1,$Y29&lt;$X$35,INDEX('Fiche résultats'!V$5:V$94,$X29,1)&lt;&gt;""),INDEX('Fiche résultats'!V$5:V$94,$X29,1),"")</f>
      </c>
      <c r="W29" s="97"/>
      <c r="X29" s="162">
        <f>MATCH(Y29,'Fiche résultats'!X$5:X$95,0)</f>
        <v>1</v>
      </c>
      <c r="Y29" s="143">
        <f>IF(Y28+1&lt;'Fiche résultats'!X$95,Y28+1,'Fiche résultats'!X$95)</f>
        <v>1</v>
      </c>
      <c r="Z29" s="97"/>
    </row>
    <row r="30" spans="1:26" ht="21" customHeight="1" thickBot="1">
      <c r="A30" s="145">
        <f>IF(AND($X$35&gt;1,$Y30&lt;$X$35,INDEX('Fiche résultats'!A$5:A$94,$X30,1)&lt;&gt;""),INDEX('Fiche résultats'!A$5:A$94,$X30,1),"")</f>
      </c>
      <c r="B30" s="146">
        <f>IF(AND($X$35&gt;1,$Y30&lt;$X$35,INDEX('Fiche résultats'!B$5:B$94,$X30,1)&lt;&gt;""),INDEX('Fiche résultats'!B$5:B$94,$X30,1),"")</f>
      </c>
      <c r="C30" s="146">
        <f>IF(AND($X$35&gt;1,$Y30&lt;$X$35,INDEX('Fiche résultats'!C$5:C$94,$X30,1)&lt;&gt;""),INDEX('Fiche résultats'!C$5:C$94,$X30,1),"")</f>
      </c>
      <c r="D30" s="153">
        <f>IF(AND($X$35&gt;1,$Y30&lt;$X$35,INDEX('Fiche résultats'!D$5:D$94,$X30,1)&lt;&gt;""),INDEX('Fiche résultats'!D$5:D$94,$X30,1),"")</f>
      </c>
      <c r="E30" s="152">
        <f>IF(AND($X$35&gt;1,$Y30&lt;$X$35,INDEX('Fiche résultats'!E$5:E$94,$X30,1)&lt;&gt;""),INDEX('Fiche résultats'!E$5:E$94,$X30,1),"")</f>
      </c>
      <c r="F30" s="152">
        <f>IF(AND($X$35&gt;1,$Y30&lt;$X$35,INDEX('Fiche résultats'!F$5:F$94,$X30,1)&lt;&gt;""),INDEX('Fiche résultats'!F$5:F$94,$X30,1),"")</f>
      </c>
      <c r="G30" s="145">
        <f>IF(AND($X$35&gt;1,$Y30&lt;$X$35,INDEX('Fiche résultats'!G$5:G$94,$X30,1)&lt;&gt;""),INDEX('Fiche résultats'!G$5:G$94,$X30,1),"")</f>
      </c>
      <c r="H30" s="147">
        <f>IF(AND($X$35&gt;1,$Y30&lt;$X$35,INDEX('Fiche résultats'!H$5:H$94,$X30,1)&lt;&gt;""),INDEX('Fiche résultats'!H$5:H$94,$X30,1),"")</f>
      </c>
      <c r="I30" s="145">
        <f>IF(AND($X$35&gt;1,$Y30&lt;$X$35,INDEX('Fiche résultats'!I$5:I$94,$X30,1)&lt;&gt;""),INDEX('Fiche résultats'!I$5:I$94,$X30,1),"")</f>
      </c>
      <c r="J30" s="147">
        <f>IF(AND($X$35&gt;1,$Y30&lt;$X$35,INDEX('Fiche résultats'!J$5:J$94,$X30,1)&lt;&gt;""),INDEX('Fiche résultats'!J$5:J$94,$X30,1),"")</f>
      </c>
      <c r="K30" s="145">
        <f>IF(AND($X$35&gt;1,$Y30&lt;$X$35,INDEX('Fiche résultats'!K$5:K$94,$X30,1)&lt;&gt;""),INDEX('Fiche résultats'!K$5:K$94,$X30,1),"")</f>
      </c>
      <c r="L30" s="147">
        <f>IF(AND($X$35&gt;1,$Y30&lt;$X$35,INDEX('Fiche résultats'!L$5:L$94,$X30,1)&lt;&gt;""),INDEX('Fiche résultats'!L$5:L$94,$X30,1),"")</f>
      </c>
      <c r="M30" s="145">
        <f>IF(AND($X$35&gt;1,$Y30&lt;$X$35,INDEX('Fiche résultats'!M$5:M$94,$X30,1)&lt;&gt;""),INDEX('Fiche résultats'!M$5:M$94,$X30,1),"")</f>
      </c>
      <c r="N30" s="147">
        <f>IF(AND($X$35&gt;1,$Y30&lt;$X$35,INDEX('Fiche résultats'!N$5:N$94,$X30,1)&lt;&gt;""),INDEX('Fiche résultats'!N$5:N$94,$X30,1),"")</f>
      </c>
      <c r="O30" s="145">
        <f>IF(AND($X$35&gt;1,$Y30&lt;$X$35,INDEX('Fiche résultats'!O$5:O$94,$X30,1)&lt;&gt;""),INDEX('Fiche résultats'!O$5:O$94,$X30,1),"")</f>
      </c>
      <c r="P30" s="147">
        <f>IF(AND($X$35&gt;1,$Y30&lt;$X$35,INDEX('Fiche résultats'!P$5:P$94,$X30,1)&lt;&gt;""),INDEX('Fiche résultats'!P$5:P$94,$X30,1),"")</f>
      </c>
      <c r="Q30" s="145">
        <f>IF(AND($X$35&gt;1,$Y30&lt;$X$35,INDEX('Fiche résultats'!Q$5:Q$94,$X30,1)&lt;&gt;""),INDEX('Fiche résultats'!Q$5:Q$94,$X30,1),"")</f>
      </c>
      <c r="R30" s="147">
        <f>IF(AND($X$35&gt;1,$Y30&lt;$X$35,INDEX('Fiche résultats'!R$5:R$94,$X30,1)&lt;&gt;""),INDEX('Fiche résultats'!R$5:R$94,$X30,1),"")</f>
      </c>
      <c r="S30" s="148">
        <f>IF(AND($X$35&gt;1,$Y30&lt;$X$35,INDEX('Fiche résultats'!S$5:S$94,$X30,1)&lt;&gt;""),INDEX('Fiche résultats'!S$5:S$94,$X30,1),"")</f>
      </c>
      <c r="T30" s="147">
        <f>IF(AND($X$35&gt;1,$Y30&lt;$X$35,INDEX('Fiche résultats'!T$5:T$94,$X30,1)&lt;&gt;""),INDEX('Fiche résultats'!T$5:T$94,$X30,1),"")</f>
      </c>
      <c r="U30" s="149">
        <f>IF(AND($X$35&gt;1,$Y30&lt;$X$35,INDEX('Fiche résultats'!U$5:U$94,$X30,1)&lt;&gt;""),INDEX('Fiche résultats'!U$5:U$94,$X30,1),"")</f>
      </c>
      <c r="V30" s="150">
        <f>IF(AND($X$35&gt;1,$Y30&lt;$X$35,INDEX('Fiche résultats'!V$5:V$94,$X30,1)&lt;&gt;""),INDEX('Fiche résultats'!V$5:V$94,$X30,1),"")</f>
      </c>
      <c r="W30" s="97"/>
      <c r="X30" s="162">
        <f>MATCH(Y30,'Fiche résultats'!X$5:X$95,0)</f>
        <v>1</v>
      </c>
      <c r="Y30" s="143">
        <f>IF(Y29+1&lt;'Fiche résultats'!X$95,Y29+1,'Fiche résultats'!X$95)</f>
        <v>1</v>
      </c>
      <c r="Z30" s="97"/>
    </row>
    <row r="31" spans="1:26" ht="21" customHeight="1" thickBot="1">
      <c r="A31" s="145">
        <f>IF(AND($X$35&gt;1,$Y31&lt;$X$35,INDEX('Fiche résultats'!A$5:A$94,$X31,1)&lt;&gt;""),INDEX('Fiche résultats'!A$5:A$94,$X31,1),"")</f>
      </c>
      <c r="B31" s="146">
        <f>IF(AND($X$35&gt;1,$Y31&lt;$X$35,INDEX('Fiche résultats'!B$5:B$94,$X31,1)&lt;&gt;""),INDEX('Fiche résultats'!B$5:B$94,$X31,1),"")</f>
      </c>
      <c r="C31" s="146">
        <f>IF(AND($X$35&gt;1,$Y31&lt;$X$35,INDEX('Fiche résultats'!C$5:C$94,$X31,1)&lt;&gt;""),INDEX('Fiche résultats'!C$5:C$94,$X31,1),"")</f>
      </c>
      <c r="D31" s="153">
        <f>IF(AND($X$35&gt;1,$Y31&lt;$X$35,INDEX('Fiche résultats'!D$5:D$94,$X31,1)&lt;&gt;""),INDEX('Fiche résultats'!D$5:D$94,$X31,1),"")</f>
      </c>
      <c r="E31" s="152">
        <f>IF(AND($X$35&gt;1,$Y31&lt;$X$35,INDEX('Fiche résultats'!E$5:E$94,$X31,1)&lt;&gt;""),INDEX('Fiche résultats'!E$5:E$94,$X31,1),"")</f>
      </c>
      <c r="F31" s="152">
        <f>IF(AND($X$35&gt;1,$Y31&lt;$X$35,INDEX('Fiche résultats'!F$5:F$94,$X31,1)&lt;&gt;""),INDEX('Fiche résultats'!F$5:F$94,$X31,1),"")</f>
      </c>
      <c r="G31" s="145">
        <f>IF(AND($X$35&gt;1,$Y31&lt;$X$35,INDEX('Fiche résultats'!G$5:G$94,$X31,1)&lt;&gt;""),INDEX('Fiche résultats'!G$5:G$94,$X31,1),"")</f>
      </c>
      <c r="H31" s="147">
        <f>IF(AND($X$35&gt;1,$Y31&lt;$X$35,INDEX('Fiche résultats'!H$5:H$94,$X31,1)&lt;&gt;""),INDEX('Fiche résultats'!H$5:H$94,$X31,1),"")</f>
      </c>
      <c r="I31" s="145">
        <f>IF(AND($X$35&gt;1,$Y31&lt;$X$35,INDEX('Fiche résultats'!I$5:I$94,$X31,1)&lt;&gt;""),INDEX('Fiche résultats'!I$5:I$94,$X31,1),"")</f>
      </c>
      <c r="J31" s="147">
        <f>IF(AND($X$35&gt;1,$Y31&lt;$X$35,INDEX('Fiche résultats'!J$5:J$94,$X31,1)&lt;&gt;""),INDEX('Fiche résultats'!J$5:J$94,$X31,1),"")</f>
      </c>
      <c r="K31" s="145">
        <f>IF(AND($X$35&gt;1,$Y31&lt;$X$35,INDEX('Fiche résultats'!K$5:K$94,$X31,1)&lt;&gt;""),INDEX('Fiche résultats'!K$5:K$94,$X31,1),"")</f>
      </c>
      <c r="L31" s="147">
        <f>IF(AND($X$35&gt;1,$Y31&lt;$X$35,INDEX('Fiche résultats'!L$5:L$94,$X31,1)&lt;&gt;""),INDEX('Fiche résultats'!L$5:L$94,$X31,1),"")</f>
      </c>
      <c r="M31" s="145">
        <f>IF(AND($X$35&gt;1,$Y31&lt;$X$35,INDEX('Fiche résultats'!M$5:M$94,$X31,1)&lt;&gt;""),INDEX('Fiche résultats'!M$5:M$94,$X31,1),"")</f>
      </c>
      <c r="N31" s="147">
        <f>IF(AND($X$35&gt;1,$Y31&lt;$X$35,INDEX('Fiche résultats'!N$5:N$94,$X31,1)&lt;&gt;""),INDEX('Fiche résultats'!N$5:N$94,$X31,1),"")</f>
      </c>
      <c r="O31" s="145">
        <f>IF(AND($X$35&gt;1,$Y31&lt;$X$35,INDEX('Fiche résultats'!O$5:O$94,$X31,1)&lt;&gt;""),INDEX('Fiche résultats'!O$5:O$94,$X31,1),"")</f>
      </c>
      <c r="P31" s="147">
        <f>IF(AND($X$35&gt;1,$Y31&lt;$X$35,INDEX('Fiche résultats'!P$5:P$94,$X31,1)&lt;&gt;""),INDEX('Fiche résultats'!P$5:P$94,$X31,1),"")</f>
      </c>
      <c r="Q31" s="145">
        <f>IF(AND($X$35&gt;1,$Y31&lt;$X$35,INDEX('Fiche résultats'!Q$5:Q$94,$X31,1)&lt;&gt;""),INDEX('Fiche résultats'!Q$5:Q$94,$X31,1),"")</f>
      </c>
      <c r="R31" s="147">
        <f>IF(AND($X$35&gt;1,$Y31&lt;$X$35,INDEX('Fiche résultats'!R$5:R$94,$X31,1)&lt;&gt;""),INDEX('Fiche résultats'!R$5:R$94,$X31,1),"")</f>
      </c>
      <c r="S31" s="148">
        <f>IF(AND($X$35&gt;1,$Y31&lt;$X$35,INDEX('Fiche résultats'!S$5:S$94,$X31,1)&lt;&gt;""),INDEX('Fiche résultats'!S$5:S$94,$X31,1),"")</f>
      </c>
      <c r="T31" s="147">
        <f>IF(AND($X$35&gt;1,$Y31&lt;$X$35,INDEX('Fiche résultats'!T$5:T$94,$X31,1)&lt;&gt;""),INDEX('Fiche résultats'!T$5:T$94,$X31,1),"")</f>
      </c>
      <c r="U31" s="149">
        <f>IF(AND($X$35&gt;1,$Y31&lt;$X$35,INDEX('Fiche résultats'!U$5:U$94,$X31,1)&lt;&gt;""),INDEX('Fiche résultats'!U$5:U$94,$X31,1),"")</f>
      </c>
      <c r="V31" s="150">
        <f>IF(AND($X$35&gt;1,$Y31&lt;$X$35,INDEX('Fiche résultats'!V$5:V$94,$X31,1)&lt;&gt;""),INDEX('Fiche résultats'!V$5:V$94,$X31,1),"")</f>
      </c>
      <c r="W31" s="97"/>
      <c r="X31" s="162">
        <f>MATCH(Y31,'Fiche résultats'!X$5:X$95,0)</f>
        <v>1</v>
      </c>
      <c r="Y31" s="143">
        <f>IF(Y30+1&lt;'Fiche résultats'!X$95,Y30+1,'Fiche résultats'!X$95)</f>
        <v>1</v>
      </c>
      <c r="Z31" s="97"/>
    </row>
    <row r="32" spans="1:26" ht="21" customHeight="1" thickBot="1">
      <c r="A32" s="145">
        <f>IF(AND($X$35&gt;1,$Y32&lt;$X$35,INDEX('Fiche résultats'!A$5:A$94,$X32,1)&lt;&gt;""),INDEX('Fiche résultats'!A$5:A$94,$X32,1),"")</f>
      </c>
      <c r="B32" s="146">
        <f>IF(AND($X$35&gt;1,$Y32&lt;$X$35,INDEX('Fiche résultats'!B$5:B$94,$X32,1)&lt;&gt;""),INDEX('Fiche résultats'!B$5:B$94,$X32,1),"")</f>
      </c>
      <c r="C32" s="146">
        <f>IF(AND($X$35&gt;1,$Y32&lt;$X$35,INDEX('Fiche résultats'!C$5:C$94,$X32,1)&lt;&gt;""),INDEX('Fiche résultats'!C$5:C$94,$X32,1),"")</f>
      </c>
      <c r="D32" s="153">
        <f>IF(AND($X$35&gt;1,$Y32&lt;$X$35,INDEX('Fiche résultats'!D$5:D$94,$X32,1)&lt;&gt;""),INDEX('Fiche résultats'!D$5:D$94,$X32,1),"")</f>
      </c>
      <c r="E32" s="152">
        <f>IF(AND($X$35&gt;1,$Y32&lt;$X$35,INDEX('Fiche résultats'!E$5:E$94,$X32,1)&lt;&gt;""),INDEX('Fiche résultats'!E$5:E$94,$X32,1),"")</f>
      </c>
      <c r="F32" s="152">
        <f>IF(AND($X$35&gt;1,$Y32&lt;$X$35,INDEX('Fiche résultats'!F$5:F$94,$X32,1)&lt;&gt;""),INDEX('Fiche résultats'!F$5:F$94,$X32,1),"")</f>
      </c>
      <c r="G32" s="145">
        <f>IF(AND($X$35&gt;1,$Y32&lt;$X$35,INDEX('Fiche résultats'!G$5:G$94,$X32,1)&lt;&gt;""),INDEX('Fiche résultats'!G$5:G$94,$X32,1),"")</f>
      </c>
      <c r="H32" s="147">
        <f>IF(AND($X$35&gt;1,$Y32&lt;$X$35,INDEX('Fiche résultats'!H$5:H$94,$X32,1)&lt;&gt;""),INDEX('Fiche résultats'!H$5:H$94,$X32,1),"")</f>
      </c>
      <c r="I32" s="145">
        <f>IF(AND($X$35&gt;1,$Y32&lt;$X$35,INDEX('Fiche résultats'!I$5:I$94,$X32,1)&lt;&gt;""),INDEX('Fiche résultats'!I$5:I$94,$X32,1),"")</f>
      </c>
      <c r="J32" s="147">
        <f>IF(AND($X$35&gt;1,$Y32&lt;$X$35,INDEX('Fiche résultats'!J$5:J$94,$X32,1)&lt;&gt;""),INDEX('Fiche résultats'!J$5:J$94,$X32,1),"")</f>
      </c>
      <c r="K32" s="145">
        <f>IF(AND($X$35&gt;1,$Y32&lt;$X$35,INDEX('Fiche résultats'!K$5:K$94,$X32,1)&lt;&gt;""),INDEX('Fiche résultats'!K$5:K$94,$X32,1),"")</f>
      </c>
      <c r="L32" s="147">
        <f>IF(AND($X$35&gt;1,$Y32&lt;$X$35,INDEX('Fiche résultats'!L$5:L$94,$X32,1)&lt;&gt;""),INDEX('Fiche résultats'!L$5:L$94,$X32,1),"")</f>
      </c>
      <c r="M32" s="145">
        <f>IF(AND($X$35&gt;1,$Y32&lt;$X$35,INDEX('Fiche résultats'!M$5:M$94,$X32,1)&lt;&gt;""),INDEX('Fiche résultats'!M$5:M$94,$X32,1),"")</f>
      </c>
      <c r="N32" s="147">
        <f>IF(AND($X$35&gt;1,$Y32&lt;$X$35,INDEX('Fiche résultats'!N$5:N$94,$X32,1)&lt;&gt;""),INDEX('Fiche résultats'!N$5:N$94,$X32,1),"")</f>
      </c>
      <c r="O32" s="145">
        <f>IF(AND($X$35&gt;1,$Y32&lt;$X$35,INDEX('Fiche résultats'!O$5:O$94,$X32,1)&lt;&gt;""),INDEX('Fiche résultats'!O$5:O$94,$X32,1),"")</f>
      </c>
      <c r="P32" s="147">
        <f>IF(AND($X$35&gt;1,$Y32&lt;$X$35,INDEX('Fiche résultats'!P$5:P$94,$X32,1)&lt;&gt;""),INDEX('Fiche résultats'!P$5:P$94,$X32,1),"")</f>
      </c>
      <c r="Q32" s="145">
        <f>IF(AND($X$35&gt;1,$Y32&lt;$X$35,INDEX('Fiche résultats'!Q$5:Q$94,$X32,1)&lt;&gt;""),INDEX('Fiche résultats'!Q$5:Q$94,$X32,1),"")</f>
      </c>
      <c r="R32" s="147">
        <f>IF(AND($X$35&gt;1,$Y32&lt;$X$35,INDEX('Fiche résultats'!R$5:R$94,$X32,1)&lt;&gt;""),INDEX('Fiche résultats'!R$5:R$94,$X32,1),"")</f>
      </c>
      <c r="S32" s="148">
        <f>IF(AND($X$35&gt;1,$Y32&lt;$X$35,INDEX('Fiche résultats'!S$5:S$94,$X32,1)&lt;&gt;""),INDEX('Fiche résultats'!S$5:S$94,$X32,1),"")</f>
      </c>
      <c r="T32" s="147">
        <f>IF(AND($X$35&gt;1,$Y32&lt;$X$35,INDEX('Fiche résultats'!T$5:T$94,$X32,1)&lt;&gt;""),INDEX('Fiche résultats'!T$5:T$94,$X32,1),"")</f>
      </c>
      <c r="U32" s="149">
        <f>IF(AND($X$35&gt;1,$Y32&lt;$X$35,INDEX('Fiche résultats'!U$5:U$94,$X32,1)&lt;&gt;""),INDEX('Fiche résultats'!U$5:U$94,$X32,1),"")</f>
      </c>
      <c r="V32" s="150">
        <f>IF(AND($X$35&gt;1,$Y32&lt;$X$35,INDEX('Fiche résultats'!V$5:V$94,$X32,1)&lt;&gt;""),INDEX('Fiche résultats'!V$5:V$94,$X32,1),"")</f>
      </c>
      <c r="W32" s="97"/>
      <c r="X32" s="162">
        <f>MATCH(Y32,'Fiche résultats'!X$5:X$95,0)</f>
        <v>1</v>
      </c>
      <c r="Y32" s="143">
        <f>IF(Y31+1&lt;'Fiche résultats'!X$95,Y31+1,'Fiche résultats'!X$95)</f>
        <v>1</v>
      </c>
      <c r="Z32" s="97"/>
    </row>
    <row r="33" spans="1:26" ht="21" customHeight="1" thickBot="1">
      <c r="A33" s="145">
        <f>IF(AND($X$35&gt;1,$Y33&lt;$X$35,INDEX('Fiche résultats'!A$5:A$94,$X33,1)&lt;&gt;""),INDEX('Fiche résultats'!A$5:A$94,$X33,1),"")</f>
      </c>
      <c r="B33" s="146">
        <f>IF(AND($X$35&gt;1,$Y33&lt;$X$35,INDEX('Fiche résultats'!B$5:B$94,$X33,1)&lt;&gt;""),INDEX('Fiche résultats'!B$5:B$94,$X33,1),"")</f>
      </c>
      <c r="C33" s="146">
        <f>IF(AND($X$35&gt;1,$Y33&lt;$X$35,INDEX('Fiche résultats'!C$5:C$94,$X33,1)&lt;&gt;""),INDEX('Fiche résultats'!C$5:C$94,$X33,1),"")</f>
      </c>
      <c r="D33" s="153">
        <f>IF(AND($X$35&gt;1,$Y33&lt;$X$35,INDEX('Fiche résultats'!D$5:D$94,$X33,1)&lt;&gt;""),INDEX('Fiche résultats'!D$5:D$94,$X33,1),"")</f>
      </c>
      <c r="E33" s="152">
        <f>IF(AND($X$35&gt;1,$Y33&lt;$X$35,INDEX('Fiche résultats'!E$5:E$94,$X33,1)&lt;&gt;""),INDEX('Fiche résultats'!E$5:E$94,$X33,1),"")</f>
      </c>
      <c r="F33" s="152">
        <f>IF(AND($X$35&gt;1,$Y33&lt;$X$35,INDEX('Fiche résultats'!F$5:F$94,$X33,1)&lt;&gt;""),INDEX('Fiche résultats'!F$5:F$94,$X33,1),"")</f>
      </c>
      <c r="G33" s="145">
        <f>IF(AND($X$35&gt;1,$Y33&lt;$X$35,INDEX('Fiche résultats'!G$5:G$94,$X33,1)&lt;&gt;""),INDEX('Fiche résultats'!G$5:G$94,$X33,1),"")</f>
      </c>
      <c r="H33" s="147">
        <f>IF(AND($X$35&gt;1,$Y33&lt;$X$35,INDEX('Fiche résultats'!H$5:H$94,$X33,1)&lt;&gt;""),INDEX('Fiche résultats'!H$5:H$94,$X33,1),"")</f>
      </c>
      <c r="I33" s="145">
        <f>IF(AND($X$35&gt;1,$Y33&lt;$X$35,INDEX('Fiche résultats'!I$5:I$94,$X33,1)&lt;&gt;""),INDEX('Fiche résultats'!I$5:I$94,$X33,1),"")</f>
      </c>
      <c r="J33" s="147">
        <f>IF(AND($X$35&gt;1,$Y33&lt;$X$35,INDEX('Fiche résultats'!J$5:J$94,$X33,1)&lt;&gt;""),INDEX('Fiche résultats'!J$5:J$94,$X33,1),"")</f>
      </c>
      <c r="K33" s="145">
        <f>IF(AND($X$35&gt;1,$Y33&lt;$X$35,INDEX('Fiche résultats'!K$5:K$94,$X33,1)&lt;&gt;""),INDEX('Fiche résultats'!K$5:K$94,$X33,1),"")</f>
      </c>
      <c r="L33" s="147">
        <f>IF(AND($X$35&gt;1,$Y33&lt;$X$35,INDEX('Fiche résultats'!L$5:L$94,$X33,1)&lt;&gt;""),INDEX('Fiche résultats'!L$5:L$94,$X33,1),"")</f>
      </c>
      <c r="M33" s="145">
        <f>IF(AND($X$35&gt;1,$Y33&lt;$X$35,INDEX('Fiche résultats'!M$5:M$94,$X33,1)&lt;&gt;""),INDEX('Fiche résultats'!M$5:M$94,$X33,1),"")</f>
      </c>
      <c r="N33" s="147">
        <f>IF(AND($X$35&gt;1,$Y33&lt;$X$35,INDEX('Fiche résultats'!N$5:N$94,$X33,1)&lt;&gt;""),INDEX('Fiche résultats'!N$5:N$94,$X33,1),"")</f>
      </c>
      <c r="O33" s="145">
        <f>IF(AND($X$35&gt;1,$Y33&lt;$X$35,INDEX('Fiche résultats'!O$5:O$94,$X33,1)&lt;&gt;""),INDEX('Fiche résultats'!O$5:O$94,$X33,1),"")</f>
      </c>
      <c r="P33" s="147">
        <f>IF(AND($X$35&gt;1,$Y33&lt;$X$35,INDEX('Fiche résultats'!P$5:P$94,$X33,1)&lt;&gt;""),INDEX('Fiche résultats'!P$5:P$94,$X33,1),"")</f>
      </c>
      <c r="Q33" s="145">
        <f>IF(AND($X$35&gt;1,$Y33&lt;$X$35,INDEX('Fiche résultats'!Q$5:Q$94,$X33,1)&lt;&gt;""),INDEX('Fiche résultats'!Q$5:Q$94,$X33,1),"")</f>
      </c>
      <c r="R33" s="147">
        <f>IF(AND($X$35&gt;1,$Y33&lt;$X$35,INDEX('Fiche résultats'!R$5:R$94,$X33,1)&lt;&gt;""),INDEX('Fiche résultats'!R$5:R$94,$X33,1),"")</f>
      </c>
      <c r="S33" s="148">
        <f>IF(AND($X$35&gt;1,$Y33&lt;$X$35,INDEX('Fiche résultats'!S$5:S$94,$X33,1)&lt;&gt;""),INDEX('Fiche résultats'!S$5:S$94,$X33,1),"")</f>
      </c>
      <c r="T33" s="147">
        <f>IF(AND($X$35&gt;1,$Y33&lt;$X$35,INDEX('Fiche résultats'!T$5:T$94,$X33,1)&lt;&gt;""),INDEX('Fiche résultats'!T$5:T$94,$X33,1),"")</f>
      </c>
      <c r="U33" s="149">
        <f>IF(AND($X$35&gt;1,$Y33&lt;$X$35,INDEX('Fiche résultats'!U$5:U$94,$X33,1)&lt;&gt;""),INDEX('Fiche résultats'!U$5:U$94,$X33,1),"")</f>
      </c>
      <c r="V33" s="150">
        <f>IF(AND($X$35&gt;1,$Y33&lt;$X$35,INDEX('Fiche résultats'!V$5:V$94,$X33,1)&lt;&gt;""),INDEX('Fiche résultats'!V$5:V$94,$X33,1),"")</f>
      </c>
      <c r="W33" s="97"/>
      <c r="X33" s="162">
        <f>MATCH(Y33,'Fiche résultats'!X$5:X$95,0)</f>
        <v>1</v>
      </c>
      <c r="Y33" s="143">
        <f>IF(Y32+1&lt;'Fiche résultats'!X$95,Y32+1,'Fiche résultats'!X$95)</f>
        <v>1</v>
      </c>
      <c r="Z33" s="97"/>
    </row>
    <row r="34" spans="1:26" ht="21" customHeight="1" thickBot="1">
      <c r="A34" s="145">
        <f>IF(AND($X$35&gt;1,$Y34&lt;$X$35,INDEX('Fiche résultats'!A$5:A$94,$X34,1)&lt;&gt;""),INDEX('Fiche résultats'!A$5:A$94,$X34,1),"")</f>
      </c>
      <c r="B34" s="146">
        <f>IF(AND($X$35&gt;1,$Y34&lt;$X$35,INDEX('Fiche résultats'!B$5:B$94,$X34,1)&lt;&gt;""),INDEX('Fiche résultats'!B$5:B$94,$X34,1),"")</f>
      </c>
      <c r="C34" s="146">
        <f>IF(AND($X$35&gt;1,$Y34&lt;$X$35,INDEX('Fiche résultats'!C$5:C$94,$X34,1)&lt;&gt;""),INDEX('Fiche résultats'!C$5:C$94,$X34,1),"")</f>
      </c>
      <c r="D34" s="153">
        <f>IF(AND($X$35&gt;1,$Y34&lt;$X$35,INDEX('Fiche résultats'!D$5:D$94,$X34,1)&lt;&gt;""),INDEX('Fiche résultats'!D$5:D$94,$X34,1),"")</f>
      </c>
      <c r="E34" s="152">
        <f>IF(AND($X$35&gt;1,$Y34&lt;$X$35,INDEX('Fiche résultats'!E$5:E$94,$X34,1)&lt;&gt;""),INDEX('Fiche résultats'!E$5:E$94,$X34,1),"")</f>
      </c>
      <c r="F34" s="152">
        <f>IF(AND($X$35&gt;1,$Y34&lt;$X$35,INDEX('Fiche résultats'!F$5:F$94,$X34,1)&lt;&gt;""),INDEX('Fiche résultats'!F$5:F$94,$X34,1),"")</f>
      </c>
      <c r="G34" s="145">
        <f>IF(AND($X$35&gt;1,$Y34&lt;$X$35,INDEX('Fiche résultats'!G$5:G$94,$X34,1)&lt;&gt;""),INDEX('Fiche résultats'!G$5:G$94,$X34,1),"")</f>
      </c>
      <c r="H34" s="147">
        <f>IF(AND($X$35&gt;1,$Y34&lt;$X$35,INDEX('Fiche résultats'!H$5:H$94,$X34,1)&lt;&gt;""),INDEX('Fiche résultats'!H$5:H$94,$X34,1),"")</f>
      </c>
      <c r="I34" s="145">
        <f>IF(AND($X$35&gt;1,$Y34&lt;$X$35,INDEX('Fiche résultats'!I$5:I$94,$X34,1)&lt;&gt;""),INDEX('Fiche résultats'!I$5:I$94,$X34,1),"")</f>
      </c>
      <c r="J34" s="147">
        <f>IF(AND($X$35&gt;1,$Y34&lt;$X$35,INDEX('Fiche résultats'!J$5:J$94,$X34,1)&lt;&gt;""),INDEX('Fiche résultats'!J$5:J$94,$X34,1),"")</f>
      </c>
      <c r="K34" s="145">
        <f>IF(AND($X$35&gt;1,$Y34&lt;$X$35,INDEX('Fiche résultats'!K$5:K$94,$X34,1)&lt;&gt;""),INDEX('Fiche résultats'!K$5:K$94,$X34,1),"")</f>
      </c>
      <c r="L34" s="147">
        <f>IF(AND($X$35&gt;1,$Y34&lt;$X$35,INDEX('Fiche résultats'!L$5:L$94,$X34,1)&lt;&gt;""),INDEX('Fiche résultats'!L$5:L$94,$X34,1),"")</f>
      </c>
      <c r="M34" s="145">
        <f>IF(AND($X$35&gt;1,$Y34&lt;$X$35,INDEX('Fiche résultats'!M$5:M$94,$X34,1)&lt;&gt;""),INDEX('Fiche résultats'!M$5:M$94,$X34,1),"")</f>
      </c>
      <c r="N34" s="147">
        <f>IF(AND($X$35&gt;1,$Y34&lt;$X$35,INDEX('Fiche résultats'!N$5:N$94,$X34,1)&lt;&gt;""),INDEX('Fiche résultats'!N$5:N$94,$X34,1),"")</f>
      </c>
      <c r="O34" s="145">
        <f>IF(AND($X$35&gt;1,$Y34&lt;$X$35,INDEX('Fiche résultats'!O$5:O$94,$X34,1)&lt;&gt;""),INDEX('Fiche résultats'!O$5:O$94,$X34,1),"")</f>
      </c>
      <c r="P34" s="147">
        <f>IF(AND($X$35&gt;1,$Y34&lt;$X$35,INDEX('Fiche résultats'!P$5:P$94,$X34,1)&lt;&gt;""),INDEX('Fiche résultats'!P$5:P$94,$X34,1),"")</f>
      </c>
      <c r="Q34" s="145">
        <f>IF(AND($X$35&gt;1,$Y34&lt;$X$35,INDEX('Fiche résultats'!Q$5:Q$94,$X34,1)&lt;&gt;""),INDEX('Fiche résultats'!Q$5:Q$94,$X34,1),"")</f>
      </c>
      <c r="R34" s="147">
        <f>IF(AND($X$35&gt;1,$Y34&lt;$X$35,INDEX('Fiche résultats'!R$5:R$94,$X34,1)&lt;&gt;""),INDEX('Fiche résultats'!R$5:R$94,$X34,1),"")</f>
      </c>
      <c r="S34" s="148">
        <f>IF(AND($X$35&gt;1,$Y34&lt;$X$35,INDEX('Fiche résultats'!S$5:S$94,$X34,1)&lt;&gt;""),INDEX('Fiche résultats'!S$5:S$94,$X34,1),"")</f>
      </c>
      <c r="T34" s="147">
        <f>IF(AND($X$35&gt;1,$Y34&lt;$X$35,INDEX('Fiche résultats'!T$5:T$94,$X34,1)&lt;&gt;""),INDEX('Fiche résultats'!T$5:T$94,$X34,1),"")</f>
      </c>
      <c r="U34" s="149">
        <f>IF(AND($X$35&gt;1,$Y34&lt;$X$35,INDEX('Fiche résultats'!U$5:U$94,$X34,1)&lt;&gt;""),INDEX('Fiche résultats'!U$5:U$94,$X34,1),"")</f>
      </c>
      <c r="V34" s="150">
        <f>IF(AND($X$35&gt;1,$Y34&lt;$X$35,INDEX('Fiche résultats'!V$5:V$94,$X34,1)&lt;&gt;""),INDEX('Fiche résultats'!V$5:V$94,$X34,1),"")</f>
      </c>
      <c r="W34" s="97"/>
      <c r="X34" s="162">
        <f>MATCH(Y34,'Fiche résultats'!X$5:X$95,0)</f>
        <v>1</v>
      </c>
      <c r="Y34" s="143">
        <f>IF(Y33+1&lt;'Fiche résultats'!X$95,Y33+1,'Fiche résultats'!X$95)</f>
        <v>1</v>
      </c>
      <c r="Z34" s="97"/>
    </row>
    <row r="35" spans="1:26" ht="19.5" customHeight="1" hidden="1">
      <c r="A35" s="122" t="s">
        <v>69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63">
        <f>'Fiche résultats'!X$95</f>
        <v>1</v>
      </c>
      <c r="Y35" s="142">
        <f>Y4+X4</f>
        <v>60</v>
      </c>
      <c r="Z35" s="97"/>
    </row>
    <row r="36" spans="1:26" ht="11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97"/>
      <c r="X36" s="119"/>
      <c r="Y36" s="119"/>
      <c r="Z36" s="97"/>
    </row>
    <row r="37" spans="1:26" ht="11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97"/>
      <c r="X37" s="119"/>
      <c r="Y37" s="119"/>
      <c r="Z37" s="97"/>
    </row>
    <row r="38" spans="1:26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97"/>
      <c r="X38" s="97"/>
      <c r="Y38" s="97"/>
      <c r="Z38" s="97"/>
    </row>
    <row r="39" spans="1:26" ht="12" thickBo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97"/>
      <c r="X39" s="97"/>
      <c r="Y39" s="97"/>
      <c r="Z39" s="97"/>
    </row>
    <row r="40" spans="1:26" ht="24" thickBot="1">
      <c r="A40" s="141"/>
      <c r="B40" s="124" t="s">
        <v>55</v>
      </c>
      <c r="C40" s="141"/>
      <c r="D40" s="141"/>
      <c r="E40" s="123">
        <f>'Fiche résultats'!E100</f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7"/>
      <c r="X40" s="97"/>
      <c r="Y40" s="97"/>
      <c r="Z40" s="97"/>
    </row>
    <row r="41" spans="1:26" ht="11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1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1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1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1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3" ht="11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ht="11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11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ht="11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ht="11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11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11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ht="11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1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ht="11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11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ht="11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ht="11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11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ht="11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ht="11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ht="11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11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ht="11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ht="11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</sheetData>
  <sheetProtection sheet="1" objects="1" scenarios="1"/>
  <mergeCells count="3">
    <mergeCell ref="D1:G1"/>
    <mergeCell ref="A2:V2"/>
    <mergeCell ref="X1:Y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PageLayoutView="0" workbookViewId="0" topLeftCell="A1">
      <selection activeCell="A2" sqref="A2:V2"/>
    </sheetView>
  </sheetViews>
  <sheetFormatPr defaultColWidth="9.00390625" defaultRowHeight="12.75"/>
  <cols>
    <col min="1" max="1" width="4.140625" style="89" customWidth="1"/>
    <col min="2" max="2" width="12.7109375" style="89" customWidth="1"/>
    <col min="3" max="3" width="12.28125" style="89" customWidth="1"/>
    <col min="4" max="4" width="10.57421875" style="89" customWidth="1"/>
    <col min="5" max="5" width="8.00390625" style="89" customWidth="1"/>
    <col min="6" max="6" width="4.7109375" style="89" customWidth="1"/>
    <col min="7" max="7" width="5.8515625" style="89" bestFit="1" customWidth="1"/>
    <col min="8" max="8" width="9.00390625" style="89" customWidth="1"/>
    <col min="9" max="9" width="5.8515625" style="89" bestFit="1" customWidth="1"/>
    <col min="10" max="10" width="9.00390625" style="89" customWidth="1"/>
    <col min="11" max="11" width="5.8515625" style="89" bestFit="1" customWidth="1"/>
    <col min="12" max="12" width="9.00390625" style="89" customWidth="1"/>
    <col min="13" max="13" width="5.8515625" style="89" bestFit="1" customWidth="1"/>
    <col min="14" max="14" width="9.00390625" style="89" customWidth="1"/>
    <col min="15" max="15" width="5.8515625" style="89" bestFit="1" customWidth="1"/>
    <col min="16" max="16" width="9.00390625" style="89" customWidth="1"/>
    <col min="17" max="17" width="5.8515625" style="89" bestFit="1" customWidth="1"/>
    <col min="18" max="18" width="9.00390625" style="89" customWidth="1"/>
    <col min="19" max="19" width="6.421875" style="89" bestFit="1" customWidth="1"/>
    <col min="20" max="20" width="9.00390625" style="89" customWidth="1"/>
    <col min="21" max="21" width="5.8515625" style="89" customWidth="1"/>
    <col min="22" max="22" width="7.57421875" style="89" customWidth="1"/>
    <col min="23" max="23" width="9.00390625" style="89" customWidth="1"/>
    <col min="24" max="25" width="11.421875" style="89" hidden="1" customWidth="1"/>
    <col min="26" max="26" width="11.421875" style="89" customWidth="1"/>
    <col min="27" max="16384" width="9.00390625" style="89" customWidth="1"/>
  </cols>
  <sheetData>
    <row r="1" spans="1:26" ht="32.25" thickBot="1">
      <c r="A1" s="133" t="s">
        <v>37</v>
      </c>
      <c r="B1" s="134"/>
      <c r="C1" s="134"/>
      <c r="D1" s="360" t="str">
        <f>'Fiche résultats'!D1:G1</f>
        <v>FSR.V  </v>
      </c>
      <c r="E1" s="361"/>
      <c r="F1" s="361"/>
      <c r="G1" s="362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60">
        <f>IF(Y4&lt;X35,"Page "&amp;Y35/X4,"")</f>
      </c>
      <c r="W1" s="97"/>
      <c r="X1" s="358" t="s">
        <v>70</v>
      </c>
      <c r="Y1" s="358"/>
      <c r="Z1" s="97"/>
    </row>
    <row r="2" spans="1:26" ht="19.5" thickBot="1">
      <c r="A2" s="355" t="str">
        <f>'Fiche résultats'!A2:V2</f>
        <v>CLASSEMENT  GENERAL  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7"/>
      <c r="W2" s="97"/>
      <c r="X2" s="159"/>
      <c r="Y2" s="158"/>
      <c r="Z2" s="97"/>
    </row>
    <row r="3" spans="1:26" ht="16.5" thickBot="1">
      <c r="A3" s="137"/>
      <c r="B3" s="138"/>
      <c r="C3" s="139"/>
      <c r="D3" s="138"/>
      <c r="E3" s="138"/>
      <c r="F3" s="140"/>
      <c r="G3" s="125" t="s">
        <v>38</v>
      </c>
      <c r="H3" s="126"/>
      <c r="I3" s="125" t="s">
        <v>39</v>
      </c>
      <c r="J3" s="127"/>
      <c r="K3" s="125" t="s">
        <v>105</v>
      </c>
      <c r="L3" s="127"/>
      <c r="M3" s="125" t="s">
        <v>40</v>
      </c>
      <c r="N3" s="127"/>
      <c r="O3" s="125" t="s">
        <v>41</v>
      </c>
      <c r="P3" s="127"/>
      <c r="Q3" s="125" t="s">
        <v>42</v>
      </c>
      <c r="R3" s="127"/>
      <c r="S3" s="125" t="s">
        <v>43</v>
      </c>
      <c r="T3" s="128"/>
      <c r="U3" s="129" t="s">
        <v>44</v>
      </c>
      <c r="V3" s="129" t="s">
        <v>45</v>
      </c>
      <c r="W3" s="97"/>
      <c r="X3" s="164" t="s">
        <v>72</v>
      </c>
      <c r="Y3" s="158" t="s">
        <v>73</v>
      </c>
      <c r="Z3" s="97"/>
    </row>
    <row r="4" spans="1:26" ht="16.5" thickBot="1">
      <c r="A4" s="130" t="s">
        <v>46</v>
      </c>
      <c r="B4" s="130" t="s">
        <v>47</v>
      </c>
      <c r="C4" s="131" t="s">
        <v>48</v>
      </c>
      <c r="D4" s="130" t="s">
        <v>49</v>
      </c>
      <c r="E4" s="130" t="s">
        <v>50</v>
      </c>
      <c r="F4" s="130" t="s">
        <v>65</v>
      </c>
      <c r="G4" s="132" t="s">
        <v>51</v>
      </c>
      <c r="H4" s="132" t="s">
        <v>52</v>
      </c>
      <c r="I4" s="132" t="s">
        <v>51</v>
      </c>
      <c r="J4" s="132" t="s">
        <v>52</v>
      </c>
      <c r="K4" s="132" t="s">
        <v>51</v>
      </c>
      <c r="L4" s="132" t="s">
        <v>52</v>
      </c>
      <c r="M4" s="132" t="s">
        <v>51</v>
      </c>
      <c r="N4" s="132" t="s">
        <v>52</v>
      </c>
      <c r="O4" s="132" t="s">
        <v>51</v>
      </c>
      <c r="P4" s="132" t="s">
        <v>52</v>
      </c>
      <c r="Q4" s="132" t="s">
        <v>51</v>
      </c>
      <c r="R4" s="132" t="s">
        <v>52</v>
      </c>
      <c r="S4" s="132" t="s">
        <v>51</v>
      </c>
      <c r="T4" s="132" t="s">
        <v>52</v>
      </c>
      <c r="U4" s="132" t="s">
        <v>53</v>
      </c>
      <c r="V4" s="129" t="s">
        <v>54</v>
      </c>
      <c r="W4" s="97"/>
      <c r="X4" s="164">
        <f>ROWS(Y5:Y34)</f>
        <v>30</v>
      </c>
      <c r="Y4" s="157">
        <f>'Résultats classés (2)'!Y35</f>
        <v>60</v>
      </c>
      <c r="Z4" s="97"/>
    </row>
    <row r="5" spans="1:28" ht="21" customHeight="1" thickBot="1">
      <c r="A5" s="145">
        <f>IF(AND($X$35&gt;1,$Y5&lt;$X$35,INDEX('Fiche résultats'!A$5:A$94,$X5,1)&lt;&gt;""),INDEX('Fiche résultats'!A$5:A$94,$X5,1),"")</f>
      </c>
      <c r="B5" s="146">
        <f>IF(AND($X$35&gt;1,$Y5&lt;$X$35,INDEX('Fiche résultats'!B$5:B$94,$X5,1)&lt;&gt;""),INDEX('Fiche résultats'!B$5:B$94,$X5,1),"")</f>
      </c>
      <c r="C5" s="146">
        <f>IF(AND($X$35&gt;1,$Y5&lt;$X$35,INDEX('Fiche résultats'!C$5:C$94,$X5,1)&lt;&gt;""),INDEX('Fiche résultats'!C$5:C$94,$X5,1),"")</f>
      </c>
      <c r="D5" s="153">
        <f>IF(AND($X$35&gt;1,$Y5&lt;$X$35,INDEX('Fiche résultats'!D$5:D$94,$X5,1)&lt;&gt;""),INDEX('Fiche résultats'!D$5:D$94,$X5,1),"")</f>
      </c>
      <c r="E5" s="152">
        <f>IF(AND($X$35&gt;1,$Y5&lt;$X$35,INDEX('Fiche résultats'!E$5:E$94,$X5,1)&lt;&gt;""),INDEX('Fiche résultats'!E$5:E$94,$X5,1),"")</f>
      </c>
      <c r="F5" s="152">
        <f>IF(AND($X$35&gt;1,$Y5&lt;$X$35,INDEX('Fiche résultats'!F$5:F$94,$X5,1)&lt;&gt;""),INDEX('Fiche résultats'!F$5:F$94,$X5,1),"")</f>
      </c>
      <c r="G5" s="145">
        <f>IF(AND($X$35&gt;1,$Y5&lt;$X$35,INDEX('Fiche résultats'!G$5:G$94,$X5,1)&lt;&gt;""),INDEX('Fiche résultats'!G$5:G$94,$X5,1),"")</f>
      </c>
      <c r="H5" s="147">
        <f>IF(AND($X$35&gt;1,$Y5&lt;$X$35,INDEX('Fiche résultats'!H$5:H$94,$X5,1)&lt;&gt;""),INDEX('Fiche résultats'!H$5:H$94,$X5,1),"")</f>
      </c>
      <c r="I5" s="145">
        <f>IF(AND($X$35&gt;1,$Y5&lt;$X$35,INDEX('Fiche résultats'!I$5:I$94,$X5,1)&lt;&gt;""),INDEX('Fiche résultats'!I$5:I$94,$X5,1),"")</f>
      </c>
      <c r="J5" s="147">
        <f>IF(AND($X$35&gt;1,$Y5&lt;$X$35,INDEX('Fiche résultats'!J$5:J$94,$X5,1)&lt;&gt;""),INDEX('Fiche résultats'!J$5:J$94,$X5,1),"")</f>
      </c>
      <c r="K5" s="145">
        <f>IF(AND($X$35&gt;1,$Y5&lt;$X$35,INDEX('Fiche résultats'!K$5:K$94,$X5,1)&lt;&gt;""),INDEX('Fiche résultats'!K$5:K$94,$X5,1),"")</f>
      </c>
      <c r="L5" s="147">
        <f>IF(AND($X$35&gt;1,$Y5&lt;$X$35,INDEX('Fiche résultats'!L$5:L$94,$X5,1)&lt;&gt;""),INDEX('Fiche résultats'!L$5:L$94,$X5,1),"")</f>
      </c>
      <c r="M5" s="145">
        <f>IF(AND($X$35&gt;1,$Y5&lt;$X$35,INDEX('Fiche résultats'!M$5:M$94,$X5,1)&lt;&gt;""),INDEX('Fiche résultats'!M$5:M$94,$X5,1),"")</f>
      </c>
      <c r="N5" s="147">
        <f>IF(AND($X$35&gt;1,$Y5&lt;$X$35,INDEX('Fiche résultats'!N$5:N$94,$X5,1)&lt;&gt;""),INDEX('Fiche résultats'!N$5:N$94,$X5,1),"")</f>
      </c>
      <c r="O5" s="145">
        <f>IF(AND($X$35&gt;1,$Y5&lt;$X$35,INDEX('Fiche résultats'!O$5:O$94,$X5,1)&lt;&gt;""),INDEX('Fiche résultats'!O$5:O$94,$X5,1),"")</f>
      </c>
      <c r="P5" s="147">
        <f>IF(AND($X$35&gt;1,$Y5&lt;$X$35,INDEX('Fiche résultats'!P$5:P$94,$X5,1)&lt;&gt;""),INDEX('Fiche résultats'!P$5:P$94,$X5,1),"")</f>
      </c>
      <c r="Q5" s="145">
        <f>IF(AND($X$35&gt;1,$Y5&lt;$X$35,INDEX('Fiche résultats'!Q$5:Q$94,$X5,1)&lt;&gt;""),INDEX('Fiche résultats'!Q$5:Q$94,$X5,1),"")</f>
      </c>
      <c r="R5" s="147">
        <f>IF(AND($X$35&gt;1,$Y5&lt;$X$35,INDEX('Fiche résultats'!R$5:R$94,$X5,1)&lt;&gt;""),INDEX('Fiche résultats'!R$5:R$94,$X5,1),"")</f>
      </c>
      <c r="S5" s="148">
        <f>IF(AND($X$35&gt;1,$Y5&lt;$X$35,INDEX('Fiche résultats'!S$5:S$94,$X5,1)&lt;&gt;""),INDEX('Fiche résultats'!S$5:S$94,$X5,1),"")</f>
      </c>
      <c r="T5" s="147">
        <f>IF(AND($X$35&gt;1,$Y5&lt;$X$35,INDEX('Fiche résultats'!T$5:T$94,$X5,1)&lt;&gt;""),INDEX('Fiche résultats'!T$5:T$94,$X5,1),"")</f>
      </c>
      <c r="U5" s="149">
        <f>IF(AND($X$35&gt;1,$Y5&lt;$X$35,INDEX('Fiche résultats'!U$5:U$94,$X5,1)&lt;&gt;""),INDEX('Fiche résultats'!U$5:U$94,$X5,1),"")</f>
      </c>
      <c r="V5" s="150">
        <f>IF(AND($X$35&gt;1,$Y5&lt;$X$35,INDEX('Fiche résultats'!V$5:V$94,$X5,1)&lt;&gt;""),INDEX('Fiche résultats'!V$5:V$94,$X5,1),"")</f>
      </c>
      <c r="W5" s="97"/>
      <c r="X5" s="163">
        <f>MATCH(Y5,'Fiche résultats'!X$5:X$95,0)</f>
        <v>1</v>
      </c>
      <c r="Y5" s="142">
        <f>IF(Y4+1&lt;'Fiche résultats'!X$95,Y4+1,'Fiche résultats'!X$95)</f>
        <v>1</v>
      </c>
      <c r="Z5" s="156"/>
      <c r="AA5" s="161"/>
      <c r="AB5" s="161"/>
    </row>
    <row r="6" spans="1:28" ht="21" customHeight="1" thickBot="1">
      <c r="A6" s="145">
        <f>IF(AND($X$35&gt;1,$Y6&lt;$X$35,INDEX('Fiche résultats'!A$5:A$94,$X6,1)&lt;&gt;""),INDEX('Fiche résultats'!A$5:A$94,$X6,1),"")</f>
      </c>
      <c r="B6" s="146">
        <f>IF(AND($X$35&gt;1,$Y6&lt;$X$35,INDEX('Fiche résultats'!B$5:B$94,$X6,1)&lt;&gt;""),INDEX('Fiche résultats'!B$5:B$94,$X6,1),"")</f>
      </c>
      <c r="C6" s="146">
        <f>IF(AND($X$35&gt;1,$Y6&lt;$X$35,INDEX('Fiche résultats'!C$5:C$94,$X6,1)&lt;&gt;""),INDEX('Fiche résultats'!C$5:C$94,$X6,1),"")</f>
      </c>
      <c r="D6" s="153">
        <f>IF(AND($X$35&gt;1,$Y6&lt;$X$35,INDEX('Fiche résultats'!D$5:D$94,$X6,1)&lt;&gt;""),INDEX('Fiche résultats'!D$5:D$94,$X6,1),"")</f>
      </c>
      <c r="E6" s="152">
        <f>IF(AND($X$35&gt;1,$Y6&lt;$X$35,INDEX('Fiche résultats'!E$5:E$94,$X6,1)&lt;&gt;""),INDEX('Fiche résultats'!E$5:E$94,$X6,1),"")</f>
      </c>
      <c r="F6" s="152">
        <f>IF(AND($X$35&gt;1,$Y6&lt;$X$35,INDEX('Fiche résultats'!F$5:F$94,$X6,1)&lt;&gt;""),INDEX('Fiche résultats'!F$5:F$94,$X6,1),"")</f>
      </c>
      <c r="G6" s="145">
        <f>IF(AND($X$35&gt;1,$Y6&lt;$X$35,INDEX('Fiche résultats'!G$5:G$94,$X6,1)&lt;&gt;""),INDEX('Fiche résultats'!G$5:G$94,$X6,1),"")</f>
      </c>
      <c r="H6" s="147">
        <f>IF(AND($X$35&gt;1,$Y6&lt;$X$35,INDEX('Fiche résultats'!H$5:H$94,$X6,1)&lt;&gt;""),INDEX('Fiche résultats'!H$5:H$94,$X6,1),"")</f>
      </c>
      <c r="I6" s="145">
        <f>IF(AND($X$35&gt;1,$Y6&lt;$X$35,INDEX('Fiche résultats'!I$5:I$94,$X6,1)&lt;&gt;""),INDEX('Fiche résultats'!I$5:I$94,$X6,1),"")</f>
      </c>
      <c r="J6" s="147">
        <f>IF(AND($X$35&gt;1,$Y6&lt;$X$35,INDEX('Fiche résultats'!J$5:J$94,$X6,1)&lt;&gt;""),INDEX('Fiche résultats'!J$5:J$94,$X6,1),"")</f>
      </c>
      <c r="K6" s="145">
        <f>IF(AND($X$35&gt;1,$Y6&lt;$X$35,INDEX('Fiche résultats'!K$5:K$94,$X6,1)&lt;&gt;""),INDEX('Fiche résultats'!K$5:K$94,$X6,1),"")</f>
      </c>
      <c r="L6" s="147">
        <f>IF(AND($X$35&gt;1,$Y6&lt;$X$35,INDEX('Fiche résultats'!L$5:L$94,$X6,1)&lt;&gt;""),INDEX('Fiche résultats'!L$5:L$94,$X6,1),"")</f>
      </c>
      <c r="M6" s="145">
        <f>IF(AND($X$35&gt;1,$Y6&lt;$X$35,INDEX('Fiche résultats'!M$5:M$94,$X6,1)&lt;&gt;""),INDEX('Fiche résultats'!M$5:M$94,$X6,1),"")</f>
      </c>
      <c r="N6" s="147">
        <f>IF(AND($X$35&gt;1,$Y6&lt;$X$35,INDEX('Fiche résultats'!N$5:N$94,$X6,1)&lt;&gt;""),INDEX('Fiche résultats'!N$5:N$94,$X6,1),"")</f>
      </c>
      <c r="O6" s="145">
        <f>IF(AND($X$35&gt;1,$Y6&lt;$X$35,INDEX('Fiche résultats'!O$5:O$94,$X6,1)&lt;&gt;""),INDEX('Fiche résultats'!O$5:O$94,$X6,1),"")</f>
      </c>
      <c r="P6" s="147">
        <f>IF(AND($X$35&gt;1,$Y6&lt;$X$35,INDEX('Fiche résultats'!P$5:P$94,$X6,1)&lt;&gt;""),INDEX('Fiche résultats'!P$5:P$94,$X6,1),"")</f>
      </c>
      <c r="Q6" s="145">
        <f>IF(AND($X$35&gt;1,$Y6&lt;$X$35,INDEX('Fiche résultats'!Q$5:Q$94,$X6,1)&lt;&gt;""),INDEX('Fiche résultats'!Q$5:Q$94,$X6,1),"")</f>
      </c>
      <c r="R6" s="147">
        <f>IF(AND($X$35&gt;1,$Y6&lt;$X$35,INDEX('Fiche résultats'!R$5:R$94,$X6,1)&lt;&gt;""),INDEX('Fiche résultats'!R$5:R$94,$X6,1),"")</f>
      </c>
      <c r="S6" s="148">
        <f>IF(AND($X$35&gt;1,$Y6&lt;$X$35,INDEX('Fiche résultats'!S$5:S$94,$X6,1)&lt;&gt;""),INDEX('Fiche résultats'!S$5:S$94,$X6,1),"")</f>
      </c>
      <c r="T6" s="147">
        <f>IF(AND($X$35&gt;1,$Y6&lt;$X$35,INDEX('Fiche résultats'!T$5:T$94,$X6,1)&lt;&gt;""),INDEX('Fiche résultats'!T$5:T$94,$X6,1),"")</f>
      </c>
      <c r="U6" s="149">
        <f>IF(AND($X$35&gt;1,$Y6&lt;$X$35,INDEX('Fiche résultats'!U$5:U$94,$X6,1)&lt;&gt;""),INDEX('Fiche résultats'!U$5:U$94,$X6,1),"")</f>
      </c>
      <c r="V6" s="150">
        <f>IF(AND($X$35&gt;1,$Y6&lt;$X$35,INDEX('Fiche résultats'!V$5:V$94,$X6,1)&lt;&gt;""),INDEX('Fiche résultats'!V$5:V$94,$X6,1),"")</f>
      </c>
      <c r="W6" s="102"/>
      <c r="X6" s="162">
        <f>MATCH(Y6,'Fiche résultats'!X$5:X$95,0)</f>
        <v>1</v>
      </c>
      <c r="Y6" s="143">
        <f>IF(Y5+1&lt;'Fiche résultats'!X$95,Y5+1,'Fiche résultats'!X$95)</f>
        <v>1</v>
      </c>
      <c r="Z6" s="97"/>
      <c r="AB6" s="161"/>
    </row>
    <row r="7" spans="1:28" ht="21" customHeight="1" thickBot="1">
      <c r="A7" s="145">
        <f>IF(AND($X$35&gt;1,$Y7&lt;$X$35,INDEX('Fiche résultats'!A$5:A$94,$X7,1)&lt;&gt;""),INDEX('Fiche résultats'!A$5:A$94,$X7,1),"")</f>
      </c>
      <c r="B7" s="146">
        <f>IF(AND($X$35&gt;1,$Y7&lt;$X$35,INDEX('Fiche résultats'!B$5:B$94,$X7,1)&lt;&gt;""),INDEX('Fiche résultats'!B$5:B$94,$X7,1),"")</f>
      </c>
      <c r="C7" s="146">
        <f>IF(AND($X$35&gt;1,$Y7&lt;$X$35,INDEX('Fiche résultats'!C$5:C$94,$X7,1)&lt;&gt;""),INDEX('Fiche résultats'!C$5:C$94,$X7,1),"")</f>
      </c>
      <c r="D7" s="153">
        <f>IF(AND($X$35&gt;1,$Y7&lt;$X$35,INDEX('Fiche résultats'!D$5:D$94,$X7,1)&lt;&gt;""),INDEX('Fiche résultats'!D$5:D$94,$X7,1),"")</f>
      </c>
      <c r="E7" s="152">
        <f>IF(AND($X$35&gt;1,$Y7&lt;$X$35,INDEX('Fiche résultats'!E$5:E$94,$X7,1)&lt;&gt;""),INDEX('Fiche résultats'!E$5:E$94,$X7,1),"")</f>
      </c>
      <c r="F7" s="152">
        <f>IF(AND($X$35&gt;1,$Y7&lt;$X$35,INDEX('Fiche résultats'!F$5:F$94,$X7,1)&lt;&gt;""),INDEX('Fiche résultats'!F$5:F$94,$X7,1),"")</f>
      </c>
      <c r="G7" s="145">
        <f>IF(AND($X$35&gt;1,$Y7&lt;$X$35,INDEX('Fiche résultats'!G$5:G$94,$X7,1)&lt;&gt;""),INDEX('Fiche résultats'!G$5:G$94,$X7,1),"")</f>
      </c>
      <c r="H7" s="147">
        <f>IF(AND($X$35&gt;1,$Y7&lt;$X$35,INDEX('Fiche résultats'!H$5:H$94,$X7,1)&lt;&gt;""),INDEX('Fiche résultats'!H$5:H$94,$X7,1),"")</f>
      </c>
      <c r="I7" s="145">
        <f>IF(AND($X$35&gt;1,$Y7&lt;$X$35,INDEX('Fiche résultats'!I$5:I$94,$X7,1)&lt;&gt;""),INDEX('Fiche résultats'!I$5:I$94,$X7,1),"")</f>
      </c>
      <c r="J7" s="147">
        <f>IF(AND($X$35&gt;1,$Y7&lt;$X$35,INDEX('Fiche résultats'!J$5:J$94,$X7,1)&lt;&gt;""),INDEX('Fiche résultats'!J$5:J$94,$X7,1),"")</f>
      </c>
      <c r="K7" s="145">
        <f>IF(AND($X$35&gt;1,$Y7&lt;$X$35,INDEX('Fiche résultats'!K$5:K$94,$X7,1)&lt;&gt;""),INDEX('Fiche résultats'!K$5:K$94,$X7,1),"")</f>
      </c>
      <c r="L7" s="147">
        <f>IF(AND($X$35&gt;1,$Y7&lt;$X$35,INDEX('Fiche résultats'!L$5:L$94,$X7,1)&lt;&gt;""),INDEX('Fiche résultats'!L$5:L$94,$X7,1),"")</f>
      </c>
      <c r="M7" s="145">
        <f>IF(AND($X$35&gt;1,$Y7&lt;$X$35,INDEX('Fiche résultats'!M$5:M$94,$X7,1)&lt;&gt;""),INDEX('Fiche résultats'!M$5:M$94,$X7,1),"")</f>
      </c>
      <c r="N7" s="147">
        <f>IF(AND($X$35&gt;1,$Y7&lt;$X$35,INDEX('Fiche résultats'!N$5:N$94,$X7,1)&lt;&gt;""),INDEX('Fiche résultats'!N$5:N$94,$X7,1),"")</f>
      </c>
      <c r="O7" s="145">
        <f>IF(AND($X$35&gt;1,$Y7&lt;$X$35,INDEX('Fiche résultats'!O$5:O$94,$X7,1)&lt;&gt;""),INDEX('Fiche résultats'!O$5:O$94,$X7,1),"")</f>
      </c>
      <c r="P7" s="147">
        <f>IF(AND($X$35&gt;1,$Y7&lt;$X$35,INDEX('Fiche résultats'!P$5:P$94,$X7,1)&lt;&gt;""),INDEX('Fiche résultats'!P$5:P$94,$X7,1),"")</f>
      </c>
      <c r="Q7" s="145">
        <f>IF(AND($X$35&gt;1,$Y7&lt;$X$35,INDEX('Fiche résultats'!Q$5:Q$94,$X7,1)&lt;&gt;""),INDEX('Fiche résultats'!Q$5:Q$94,$X7,1),"")</f>
      </c>
      <c r="R7" s="147">
        <f>IF(AND($X$35&gt;1,$Y7&lt;$X$35,INDEX('Fiche résultats'!R$5:R$94,$X7,1)&lt;&gt;""),INDEX('Fiche résultats'!R$5:R$94,$X7,1),"")</f>
      </c>
      <c r="S7" s="148">
        <f>IF(AND($X$35&gt;1,$Y7&lt;$X$35,INDEX('Fiche résultats'!S$5:S$94,$X7,1)&lt;&gt;""),INDEX('Fiche résultats'!S$5:S$94,$X7,1),"")</f>
      </c>
      <c r="T7" s="147">
        <f>IF(AND($X$35&gt;1,$Y7&lt;$X$35,INDEX('Fiche résultats'!T$5:T$94,$X7,1)&lt;&gt;""),INDEX('Fiche résultats'!T$5:T$94,$X7,1),"")</f>
      </c>
      <c r="U7" s="149">
        <f>IF(AND($X$35&gt;1,$Y7&lt;$X$35,INDEX('Fiche résultats'!U$5:U$94,$X7,1)&lt;&gt;""),INDEX('Fiche résultats'!U$5:U$94,$X7,1),"")</f>
      </c>
      <c r="V7" s="150">
        <f>IF(AND($X$35&gt;1,$Y7&lt;$X$35,INDEX('Fiche résultats'!V$5:V$94,$X7,1)&lt;&gt;""),INDEX('Fiche résultats'!V$5:V$94,$X7,1),"")</f>
      </c>
      <c r="W7" s="97"/>
      <c r="X7" s="162">
        <f>MATCH(Y7,'Fiche résultats'!X$5:X$95,0)</f>
        <v>1</v>
      </c>
      <c r="Y7" s="143">
        <f>IF(Y6+1&lt;'Fiche résultats'!X$95,Y6+1,'Fiche résultats'!X$95)</f>
        <v>1</v>
      </c>
      <c r="Z7" s="97"/>
      <c r="AB7" s="161"/>
    </row>
    <row r="8" spans="1:28" ht="21" customHeight="1" thickBot="1">
      <c r="A8" s="145">
        <f>IF(AND($X$35&gt;1,$Y8&lt;$X$35,INDEX('Fiche résultats'!A$5:A$94,$X8,1)&lt;&gt;""),INDEX('Fiche résultats'!A$5:A$94,$X8,1),"")</f>
      </c>
      <c r="B8" s="146">
        <f>IF(AND($X$35&gt;1,$Y8&lt;$X$35,INDEX('Fiche résultats'!B$5:B$94,$X8,1)&lt;&gt;""),INDEX('Fiche résultats'!B$5:B$94,$X8,1),"")</f>
      </c>
      <c r="C8" s="146">
        <f>IF(AND($X$35&gt;1,$Y8&lt;$X$35,INDEX('Fiche résultats'!C$5:C$94,$X8,1)&lt;&gt;""),INDEX('Fiche résultats'!C$5:C$94,$X8,1),"")</f>
      </c>
      <c r="D8" s="153">
        <f>IF(AND($X$35&gt;1,$Y8&lt;$X$35,INDEX('Fiche résultats'!D$5:D$94,$X8,1)&lt;&gt;""),INDEX('Fiche résultats'!D$5:D$94,$X8,1),"")</f>
      </c>
      <c r="E8" s="152">
        <f>IF(AND($X$35&gt;1,$Y8&lt;$X$35,INDEX('Fiche résultats'!E$5:E$94,$X8,1)&lt;&gt;""),INDEX('Fiche résultats'!E$5:E$94,$X8,1),"")</f>
      </c>
      <c r="F8" s="152">
        <f>IF(AND($X$35&gt;1,$Y8&lt;$X$35,INDEX('Fiche résultats'!F$5:F$94,$X8,1)&lt;&gt;""),INDEX('Fiche résultats'!F$5:F$94,$X8,1),"")</f>
      </c>
      <c r="G8" s="145">
        <f>IF(AND($X$35&gt;1,$Y8&lt;$X$35,INDEX('Fiche résultats'!G$5:G$94,$X8,1)&lt;&gt;""),INDEX('Fiche résultats'!G$5:G$94,$X8,1),"")</f>
      </c>
      <c r="H8" s="147">
        <f>IF(AND($X$35&gt;1,$Y8&lt;$X$35,INDEX('Fiche résultats'!H$5:H$94,$X8,1)&lt;&gt;""),INDEX('Fiche résultats'!H$5:H$94,$X8,1),"")</f>
      </c>
      <c r="I8" s="145">
        <f>IF(AND($X$35&gt;1,$Y8&lt;$X$35,INDEX('Fiche résultats'!I$5:I$94,$X8,1)&lt;&gt;""),INDEX('Fiche résultats'!I$5:I$94,$X8,1),"")</f>
      </c>
      <c r="J8" s="147">
        <f>IF(AND($X$35&gt;1,$Y8&lt;$X$35,INDEX('Fiche résultats'!J$5:J$94,$X8,1)&lt;&gt;""),INDEX('Fiche résultats'!J$5:J$94,$X8,1),"")</f>
      </c>
      <c r="K8" s="145">
        <f>IF(AND($X$35&gt;1,$Y8&lt;$X$35,INDEX('Fiche résultats'!K$5:K$94,$X8,1)&lt;&gt;""),INDEX('Fiche résultats'!K$5:K$94,$X8,1),"")</f>
      </c>
      <c r="L8" s="147">
        <f>IF(AND($X$35&gt;1,$Y8&lt;$X$35,INDEX('Fiche résultats'!L$5:L$94,$X8,1)&lt;&gt;""),INDEX('Fiche résultats'!L$5:L$94,$X8,1),"")</f>
      </c>
      <c r="M8" s="145">
        <f>IF(AND($X$35&gt;1,$Y8&lt;$X$35,INDEX('Fiche résultats'!M$5:M$94,$X8,1)&lt;&gt;""),INDEX('Fiche résultats'!M$5:M$94,$X8,1),"")</f>
      </c>
      <c r="N8" s="147">
        <f>IF(AND($X$35&gt;1,$Y8&lt;$X$35,INDEX('Fiche résultats'!N$5:N$94,$X8,1)&lt;&gt;""),INDEX('Fiche résultats'!N$5:N$94,$X8,1),"")</f>
      </c>
      <c r="O8" s="145">
        <f>IF(AND($X$35&gt;1,$Y8&lt;$X$35,INDEX('Fiche résultats'!O$5:O$94,$X8,1)&lt;&gt;""),INDEX('Fiche résultats'!O$5:O$94,$X8,1),"")</f>
      </c>
      <c r="P8" s="147">
        <f>IF(AND($X$35&gt;1,$Y8&lt;$X$35,INDEX('Fiche résultats'!P$5:P$94,$X8,1)&lt;&gt;""),INDEX('Fiche résultats'!P$5:P$94,$X8,1),"")</f>
      </c>
      <c r="Q8" s="145">
        <f>IF(AND($X$35&gt;1,$Y8&lt;$X$35,INDEX('Fiche résultats'!Q$5:Q$94,$X8,1)&lt;&gt;""),INDEX('Fiche résultats'!Q$5:Q$94,$X8,1),"")</f>
      </c>
      <c r="R8" s="147">
        <f>IF(AND($X$35&gt;1,$Y8&lt;$X$35,INDEX('Fiche résultats'!R$5:R$94,$X8,1)&lt;&gt;""),INDEX('Fiche résultats'!R$5:R$94,$X8,1),"")</f>
      </c>
      <c r="S8" s="148">
        <f>IF(AND($X$35&gt;1,$Y8&lt;$X$35,INDEX('Fiche résultats'!S$5:S$94,$X8,1)&lt;&gt;""),INDEX('Fiche résultats'!S$5:S$94,$X8,1),"")</f>
      </c>
      <c r="T8" s="147">
        <f>IF(AND($X$35&gt;1,$Y8&lt;$X$35,INDEX('Fiche résultats'!T$5:T$94,$X8,1)&lt;&gt;""),INDEX('Fiche résultats'!T$5:T$94,$X8,1),"")</f>
      </c>
      <c r="U8" s="149">
        <f>IF(AND($X$35&gt;1,$Y8&lt;$X$35,INDEX('Fiche résultats'!U$5:U$94,$X8,1)&lt;&gt;""),INDEX('Fiche résultats'!U$5:U$94,$X8,1),"")</f>
      </c>
      <c r="V8" s="150">
        <f>IF(AND($X$35&gt;1,$Y8&lt;$X$35,INDEX('Fiche résultats'!V$5:V$94,$X8,1)&lt;&gt;""),INDEX('Fiche résultats'!V$5:V$94,$X8,1),"")</f>
      </c>
      <c r="W8" s="97"/>
      <c r="X8" s="162">
        <f>MATCH(Y8,'Fiche résultats'!X$5:X$95,0)</f>
        <v>1</v>
      </c>
      <c r="Y8" s="143">
        <f>IF(Y7+1&lt;'Fiche résultats'!X$95,Y7+1,'Fiche résultats'!X$95)</f>
        <v>1</v>
      </c>
      <c r="Z8" s="97"/>
      <c r="AB8" s="161"/>
    </row>
    <row r="9" spans="1:28" ht="21" customHeight="1" thickBot="1">
      <c r="A9" s="145">
        <f>IF(AND($X$35&gt;1,$Y9&lt;$X$35,INDEX('Fiche résultats'!A$5:A$94,$X9,1)&lt;&gt;""),INDEX('Fiche résultats'!A$5:A$94,$X9,1),"")</f>
      </c>
      <c r="B9" s="146">
        <f>IF(AND($X$35&gt;1,$Y9&lt;$X$35,INDEX('Fiche résultats'!B$5:B$94,$X9,1)&lt;&gt;""),INDEX('Fiche résultats'!B$5:B$94,$X9,1),"")</f>
      </c>
      <c r="C9" s="146">
        <f>IF(AND($X$35&gt;1,$Y9&lt;$X$35,INDEX('Fiche résultats'!C$5:C$94,$X9,1)&lt;&gt;""),INDEX('Fiche résultats'!C$5:C$94,$X9,1),"")</f>
      </c>
      <c r="D9" s="153">
        <f>IF(AND($X$35&gt;1,$Y9&lt;$X$35,INDEX('Fiche résultats'!D$5:D$94,$X9,1)&lt;&gt;""),INDEX('Fiche résultats'!D$5:D$94,$X9,1),"")</f>
      </c>
      <c r="E9" s="152">
        <f>IF(AND($X$35&gt;1,$Y9&lt;$X$35,INDEX('Fiche résultats'!E$5:E$94,$X9,1)&lt;&gt;""),INDEX('Fiche résultats'!E$5:E$94,$X9,1),"")</f>
      </c>
      <c r="F9" s="152">
        <f>IF(AND($X$35&gt;1,$Y9&lt;$X$35,INDEX('Fiche résultats'!F$5:F$94,$X9,1)&lt;&gt;""),INDEX('Fiche résultats'!F$5:F$94,$X9,1),"")</f>
      </c>
      <c r="G9" s="145">
        <f>IF(AND($X$35&gt;1,$Y9&lt;$X$35,INDEX('Fiche résultats'!G$5:G$94,$X9,1)&lt;&gt;""),INDEX('Fiche résultats'!G$5:G$94,$X9,1),"")</f>
      </c>
      <c r="H9" s="147">
        <f>IF(AND($X$35&gt;1,$Y9&lt;$X$35,INDEX('Fiche résultats'!H$5:H$94,$X9,1)&lt;&gt;""),INDEX('Fiche résultats'!H$5:H$94,$X9,1),"")</f>
      </c>
      <c r="I9" s="145">
        <f>IF(AND($X$35&gt;1,$Y9&lt;$X$35,INDEX('Fiche résultats'!I$5:I$94,$X9,1)&lt;&gt;""),INDEX('Fiche résultats'!I$5:I$94,$X9,1),"")</f>
      </c>
      <c r="J9" s="147">
        <f>IF(AND($X$35&gt;1,$Y9&lt;$X$35,INDEX('Fiche résultats'!J$5:J$94,$X9,1)&lt;&gt;""),INDEX('Fiche résultats'!J$5:J$94,$X9,1),"")</f>
      </c>
      <c r="K9" s="145">
        <f>IF(AND($X$35&gt;1,$Y9&lt;$X$35,INDEX('Fiche résultats'!K$5:K$94,$X9,1)&lt;&gt;""),INDEX('Fiche résultats'!K$5:K$94,$X9,1),"")</f>
      </c>
      <c r="L9" s="147">
        <f>IF(AND($X$35&gt;1,$Y9&lt;$X$35,INDEX('Fiche résultats'!L$5:L$94,$X9,1)&lt;&gt;""),INDEX('Fiche résultats'!L$5:L$94,$X9,1),"")</f>
      </c>
      <c r="M9" s="145">
        <f>IF(AND($X$35&gt;1,$Y9&lt;$X$35,INDEX('Fiche résultats'!M$5:M$94,$X9,1)&lt;&gt;""),INDEX('Fiche résultats'!M$5:M$94,$X9,1),"")</f>
      </c>
      <c r="N9" s="147">
        <f>IF(AND($X$35&gt;1,$Y9&lt;$X$35,INDEX('Fiche résultats'!N$5:N$94,$X9,1)&lt;&gt;""),INDEX('Fiche résultats'!N$5:N$94,$X9,1),"")</f>
      </c>
      <c r="O9" s="145">
        <f>IF(AND($X$35&gt;1,$Y9&lt;$X$35,INDEX('Fiche résultats'!O$5:O$94,$X9,1)&lt;&gt;""),INDEX('Fiche résultats'!O$5:O$94,$X9,1),"")</f>
      </c>
      <c r="P9" s="147">
        <f>IF(AND($X$35&gt;1,$Y9&lt;$X$35,INDEX('Fiche résultats'!P$5:P$94,$X9,1)&lt;&gt;""),INDEX('Fiche résultats'!P$5:P$94,$X9,1),"")</f>
      </c>
      <c r="Q9" s="145">
        <f>IF(AND($X$35&gt;1,$Y9&lt;$X$35,INDEX('Fiche résultats'!Q$5:Q$94,$X9,1)&lt;&gt;""),INDEX('Fiche résultats'!Q$5:Q$94,$X9,1),"")</f>
      </c>
      <c r="R9" s="147">
        <f>IF(AND($X$35&gt;1,$Y9&lt;$X$35,INDEX('Fiche résultats'!R$5:R$94,$X9,1)&lt;&gt;""),INDEX('Fiche résultats'!R$5:R$94,$X9,1),"")</f>
      </c>
      <c r="S9" s="148">
        <f>IF(AND($X$35&gt;1,$Y9&lt;$X$35,INDEX('Fiche résultats'!S$5:S$94,$X9,1)&lt;&gt;""),INDEX('Fiche résultats'!S$5:S$94,$X9,1),"")</f>
      </c>
      <c r="T9" s="147">
        <f>IF(AND($X$35&gt;1,$Y9&lt;$X$35,INDEX('Fiche résultats'!T$5:T$94,$X9,1)&lt;&gt;""),INDEX('Fiche résultats'!T$5:T$94,$X9,1),"")</f>
      </c>
      <c r="U9" s="149">
        <f>IF(AND($X$35&gt;1,$Y9&lt;$X$35,INDEX('Fiche résultats'!U$5:U$94,$X9,1)&lt;&gt;""),INDEX('Fiche résultats'!U$5:U$94,$X9,1),"")</f>
      </c>
      <c r="V9" s="150">
        <f>IF(AND($X$35&gt;1,$Y9&lt;$X$35,INDEX('Fiche résultats'!V$5:V$94,$X9,1)&lt;&gt;""),INDEX('Fiche résultats'!V$5:V$94,$X9,1),"")</f>
      </c>
      <c r="W9" s="97"/>
      <c r="X9" s="162">
        <f>MATCH(Y9,'Fiche résultats'!X$5:X$95,0)</f>
        <v>1</v>
      </c>
      <c r="Y9" s="143">
        <f>IF(Y8+1&lt;'Fiche résultats'!X$95,Y8+1,'Fiche résultats'!X$95)</f>
        <v>1</v>
      </c>
      <c r="Z9" s="97"/>
      <c r="AB9" s="161"/>
    </row>
    <row r="10" spans="1:28" ht="21" customHeight="1" thickBot="1">
      <c r="A10" s="145">
        <f>IF(AND($X$35&gt;1,$Y10&lt;$X$35,INDEX('Fiche résultats'!A$5:A$94,$X10,1)&lt;&gt;""),INDEX('Fiche résultats'!A$5:A$94,$X10,1),"")</f>
      </c>
      <c r="B10" s="146">
        <f>IF(AND($X$35&gt;1,$Y10&lt;$X$35,INDEX('Fiche résultats'!B$5:B$94,$X10,1)&lt;&gt;""),INDEX('Fiche résultats'!B$5:B$94,$X10,1),"")</f>
      </c>
      <c r="C10" s="146">
        <f>IF(AND($X$35&gt;1,$Y10&lt;$X$35,INDEX('Fiche résultats'!C$5:C$94,$X10,1)&lt;&gt;""),INDEX('Fiche résultats'!C$5:C$94,$X10,1),"")</f>
      </c>
      <c r="D10" s="153">
        <f>IF(AND($X$35&gt;1,$Y10&lt;$X$35,INDEX('Fiche résultats'!D$5:D$94,$X10,1)&lt;&gt;""),INDEX('Fiche résultats'!D$5:D$94,$X10,1),"")</f>
      </c>
      <c r="E10" s="152">
        <f>IF(AND($X$35&gt;1,$Y10&lt;$X$35,INDEX('Fiche résultats'!E$5:E$94,$X10,1)&lt;&gt;""),INDEX('Fiche résultats'!E$5:E$94,$X10,1),"")</f>
      </c>
      <c r="F10" s="152">
        <f>IF(AND($X$35&gt;1,$Y10&lt;$X$35,INDEX('Fiche résultats'!F$5:F$94,$X10,1)&lt;&gt;""),INDEX('Fiche résultats'!F$5:F$94,$X10,1),"")</f>
      </c>
      <c r="G10" s="145">
        <f>IF(AND($X$35&gt;1,$Y10&lt;$X$35,INDEX('Fiche résultats'!G$5:G$94,$X10,1)&lt;&gt;""),INDEX('Fiche résultats'!G$5:G$94,$X10,1),"")</f>
      </c>
      <c r="H10" s="147">
        <f>IF(AND($X$35&gt;1,$Y10&lt;$X$35,INDEX('Fiche résultats'!H$5:H$94,$X10,1)&lt;&gt;""),INDEX('Fiche résultats'!H$5:H$94,$X10,1),"")</f>
      </c>
      <c r="I10" s="145">
        <f>IF(AND($X$35&gt;1,$Y10&lt;$X$35,INDEX('Fiche résultats'!I$5:I$94,$X10,1)&lt;&gt;""),INDEX('Fiche résultats'!I$5:I$94,$X10,1),"")</f>
      </c>
      <c r="J10" s="147">
        <f>IF(AND($X$35&gt;1,$Y10&lt;$X$35,INDEX('Fiche résultats'!J$5:J$94,$X10,1)&lt;&gt;""),INDEX('Fiche résultats'!J$5:J$94,$X10,1),"")</f>
      </c>
      <c r="K10" s="145">
        <f>IF(AND($X$35&gt;1,$Y10&lt;$X$35,INDEX('Fiche résultats'!K$5:K$94,$X10,1)&lt;&gt;""),INDEX('Fiche résultats'!K$5:K$94,$X10,1),"")</f>
      </c>
      <c r="L10" s="147">
        <f>IF(AND($X$35&gt;1,$Y10&lt;$X$35,INDEX('Fiche résultats'!L$5:L$94,$X10,1)&lt;&gt;""),INDEX('Fiche résultats'!L$5:L$94,$X10,1),"")</f>
      </c>
      <c r="M10" s="145">
        <f>IF(AND($X$35&gt;1,$Y10&lt;$X$35,INDEX('Fiche résultats'!M$5:M$94,$X10,1)&lt;&gt;""),INDEX('Fiche résultats'!M$5:M$94,$X10,1),"")</f>
      </c>
      <c r="N10" s="147">
        <f>IF(AND($X$35&gt;1,$Y10&lt;$X$35,INDEX('Fiche résultats'!N$5:N$94,$X10,1)&lt;&gt;""),INDEX('Fiche résultats'!N$5:N$94,$X10,1),"")</f>
      </c>
      <c r="O10" s="145">
        <f>IF(AND($X$35&gt;1,$Y10&lt;$X$35,INDEX('Fiche résultats'!O$5:O$94,$X10,1)&lt;&gt;""),INDEX('Fiche résultats'!O$5:O$94,$X10,1),"")</f>
      </c>
      <c r="P10" s="147">
        <f>IF(AND($X$35&gt;1,$Y10&lt;$X$35,INDEX('Fiche résultats'!P$5:P$94,$X10,1)&lt;&gt;""),INDEX('Fiche résultats'!P$5:P$94,$X10,1),"")</f>
      </c>
      <c r="Q10" s="145">
        <f>IF(AND($X$35&gt;1,$Y10&lt;$X$35,INDEX('Fiche résultats'!Q$5:Q$94,$X10,1)&lt;&gt;""),INDEX('Fiche résultats'!Q$5:Q$94,$X10,1),"")</f>
      </c>
      <c r="R10" s="147">
        <f>IF(AND($X$35&gt;1,$Y10&lt;$X$35,INDEX('Fiche résultats'!R$5:R$94,$X10,1)&lt;&gt;""),INDEX('Fiche résultats'!R$5:R$94,$X10,1),"")</f>
      </c>
      <c r="S10" s="148">
        <f>IF(AND($X$35&gt;1,$Y10&lt;$X$35,INDEX('Fiche résultats'!S$5:S$94,$X10,1)&lt;&gt;""),INDEX('Fiche résultats'!S$5:S$94,$X10,1),"")</f>
      </c>
      <c r="T10" s="147">
        <f>IF(AND($X$35&gt;1,$Y10&lt;$X$35,INDEX('Fiche résultats'!T$5:T$94,$X10,1)&lt;&gt;""),INDEX('Fiche résultats'!T$5:T$94,$X10,1),"")</f>
      </c>
      <c r="U10" s="149">
        <f>IF(AND($X$35&gt;1,$Y10&lt;$X$35,INDEX('Fiche résultats'!U$5:U$94,$X10,1)&lt;&gt;""),INDEX('Fiche résultats'!U$5:U$94,$X10,1),"")</f>
      </c>
      <c r="V10" s="150">
        <f>IF(AND($X$35&gt;1,$Y10&lt;$X$35,INDEX('Fiche résultats'!V$5:V$94,$X10,1)&lt;&gt;""),INDEX('Fiche résultats'!V$5:V$94,$X10,1),"")</f>
      </c>
      <c r="W10" s="97"/>
      <c r="X10" s="162">
        <f>MATCH(Y10,'Fiche résultats'!X$5:X$95,0)</f>
        <v>1</v>
      </c>
      <c r="Y10" s="143">
        <f>IF(Y9+1&lt;'Fiche résultats'!X$95,Y9+1,'Fiche résultats'!X$95)</f>
        <v>1</v>
      </c>
      <c r="Z10" s="97"/>
      <c r="AB10" s="161"/>
    </row>
    <row r="11" spans="1:28" ht="21" customHeight="1" thickBot="1">
      <c r="A11" s="145">
        <f>IF(AND($X$35&gt;1,$Y11&lt;$X$35,INDEX('Fiche résultats'!A$5:A$94,$X11,1)&lt;&gt;""),INDEX('Fiche résultats'!A$5:A$94,$X11,1),"")</f>
      </c>
      <c r="B11" s="146">
        <f>IF(AND($X$35&gt;1,$Y11&lt;$X$35,INDEX('Fiche résultats'!B$5:B$94,$X11,1)&lt;&gt;""),INDEX('Fiche résultats'!B$5:B$94,$X11,1),"")</f>
      </c>
      <c r="C11" s="146">
        <f>IF(AND($X$35&gt;1,$Y11&lt;$X$35,INDEX('Fiche résultats'!C$5:C$94,$X11,1)&lt;&gt;""),INDEX('Fiche résultats'!C$5:C$94,$X11,1),"")</f>
      </c>
      <c r="D11" s="153">
        <f>IF(AND($X$35&gt;1,$Y11&lt;$X$35,INDEX('Fiche résultats'!D$5:D$94,$X11,1)&lt;&gt;""),INDEX('Fiche résultats'!D$5:D$94,$X11,1),"")</f>
      </c>
      <c r="E11" s="152">
        <f>IF(AND($X$35&gt;1,$Y11&lt;$X$35,INDEX('Fiche résultats'!E$5:E$94,$X11,1)&lt;&gt;""),INDEX('Fiche résultats'!E$5:E$94,$X11,1),"")</f>
      </c>
      <c r="F11" s="152">
        <f>IF(AND($X$35&gt;1,$Y11&lt;$X$35,INDEX('Fiche résultats'!F$5:F$94,$X11,1)&lt;&gt;""),INDEX('Fiche résultats'!F$5:F$94,$X11,1),"")</f>
      </c>
      <c r="G11" s="145">
        <f>IF(AND($X$35&gt;1,$Y11&lt;$X$35,INDEX('Fiche résultats'!G$5:G$94,$X11,1)&lt;&gt;""),INDEX('Fiche résultats'!G$5:G$94,$X11,1),"")</f>
      </c>
      <c r="H11" s="147">
        <f>IF(AND($X$35&gt;1,$Y11&lt;$X$35,INDEX('Fiche résultats'!H$5:H$94,$X11,1)&lt;&gt;""),INDEX('Fiche résultats'!H$5:H$94,$X11,1),"")</f>
      </c>
      <c r="I11" s="145">
        <f>IF(AND($X$35&gt;1,$Y11&lt;$X$35,INDEX('Fiche résultats'!I$5:I$94,$X11,1)&lt;&gt;""),INDEX('Fiche résultats'!I$5:I$94,$X11,1),"")</f>
      </c>
      <c r="J11" s="147">
        <f>IF(AND($X$35&gt;1,$Y11&lt;$X$35,INDEX('Fiche résultats'!J$5:J$94,$X11,1)&lt;&gt;""),INDEX('Fiche résultats'!J$5:J$94,$X11,1),"")</f>
      </c>
      <c r="K11" s="145">
        <f>IF(AND($X$35&gt;1,$Y11&lt;$X$35,INDEX('Fiche résultats'!K$5:K$94,$X11,1)&lt;&gt;""),INDEX('Fiche résultats'!K$5:K$94,$X11,1),"")</f>
      </c>
      <c r="L11" s="147">
        <f>IF(AND($X$35&gt;1,$Y11&lt;$X$35,INDEX('Fiche résultats'!L$5:L$94,$X11,1)&lt;&gt;""),INDEX('Fiche résultats'!L$5:L$94,$X11,1),"")</f>
      </c>
      <c r="M11" s="145">
        <f>IF(AND($X$35&gt;1,$Y11&lt;$X$35,INDEX('Fiche résultats'!M$5:M$94,$X11,1)&lt;&gt;""),INDEX('Fiche résultats'!M$5:M$94,$X11,1),"")</f>
      </c>
      <c r="N11" s="147">
        <f>IF(AND($X$35&gt;1,$Y11&lt;$X$35,INDEX('Fiche résultats'!N$5:N$94,$X11,1)&lt;&gt;""),INDEX('Fiche résultats'!N$5:N$94,$X11,1),"")</f>
      </c>
      <c r="O11" s="145">
        <f>IF(AND($X$35&gt;1,$Y11&lt;$X$35,INDEX('Fiche résultats'!O$5:O$94,$X11,1)&lt;&gt;""),INDEX('Fiche résultats'!O$5:O$94,$X11,1),"")</f>
      </c>
      <c r="P11" s="147">
        <f>IF(AND($X$35&gt;1,$Y11&lt;$X$35,INDEX('Fiche résultats'!P$5:P$94,$X11,1)&lt;&gt;""),INDEX('Fiche résultats'!P$5:P$94,$X11,1),"")</f>
      </c>
      <c r="Q11" s="145">
        <f>IF(AND($X$35&gt;1,$Y11&lt;$X$35,INDEX('Fiche résultats'!Q$5:Q$94,$X11,1)&lt;&gt;""),INDEX('Fiche résultats'!Q$5:Q$94,$X11,1),"")</f>
      </c>
      <c r="R11" s="147">
        <f>IF(AND($X$35&gt;1,$Y11&lt;$X$35,INDEX('Fiche résultats'!R$5:R$94,$X11,1)&lt;&gt;""),INDEX('Fiche résultats'!R$5:R$94,$X11,1),"")</f>
      </c>
      <c r="S11" s="148">
        <f>IF(AND($X$35&gt;1,$Y11&lt;$X$35,INDEX('Fiche résultats'!S$5:S$94,$X11,1)&lt;&gt;""),INDEX('Fiche résultats'!S$5:S$94,$X11,1),"")</f>
      </c>
      <c r="T11" s="147">
        <f>IF(AND($X$35&gt;1,$Y11&lt;$X$35,INDEX('Fiche résultats'!T$5:T$94,$X11,1)&lt;&gt;""),INDEX('Fiche résultats'!T$5:T$94,$X11,1),"")</f>
      </c>
      <c r="U11" s="149">
        <f>IF(AND($X$35&gt;1,$Y11&lt;$X$35,INDEX('Fiche résultats'!U$5:U$94,$X11,1)&lt;&gt;""),INDEX('Fiche résultats'!U$5:U$94,$X11,1),"")</f>
      </c>
      <c r="V11" s="150">
        <f>IF(AND($X$35&gt;1,$Y11&lt;$X$35,INDEX('Fiche résultats'!V$5:V$94,$X11,1)&lt;&gt;""),INDEX('Fiche résultats'!V$5:V$94,$X11,1),"")</f>
      </c>
      <c r="W11" s="97"/>
      <c r="X11" s="162">
        <f>MATCH(Y11,'Fiche résultats'!X$5:X$95,0)</f>
        <v>1</v>
      </c>
      <c r="Y11" s="143">
        <f>IF(Y10+1&lt;'Fiche résultats'!X$95,Y10+1,'Fiche résultats'!X$95)</f>
        <v>1</v>
      </c>
      <c r="Z11" s="97"/>
      <c r="AB11" s="161"/>
    </row>
    <row r="12" spans="1:28" ht="21" customHeight="1" thickBot="1">
      <c r="A12" s="145">
        <f>IF(AND($X$35&gt;1,$Y12&lt;$X$35,INDEX('Fiche résultats'!A$5:A$94,$X12,1)&lt;&gt;""),INDEX('Fiche résultats'!A$5:A$94,$X12,1),"")</f>
      </c>
      <c r="B12" s="146">
        <f>IF(AND($X$35&gt;1,$Y12&lt;$X$35,INDEX('Fiche résultats'!B$5:B$94,$X12,1)&lt;&gt;""),INDEX('Fiche résultats'!B$5:B$94,$X12,1),"")</f>
      </c>
      <c r="C12" s="146">
        <f>IF(AND($X$35&gt;1,$Y12&lt;$X$35,INDEX('Fiche résultats'!C$5:C$94,$X12,1)&lt;&gt;""),INDEX('Fiche résultats'!C$5:C$94,$X12,1),"")</f>
      </c>
      <c r="D12" s="153">
        <f>IF(AND($X$35&gt;1,$Y12&lt;$X$35,INDEX('Fiche résultats'!D$5:D$94,$X12,1)&lt;&gt;""),INDEX('Fiche résultats'!D$5:D$94,$X12,1),"")</f>
      </c>
      <c r="E12" s="152">
        <f>IF(AND($X$35&gt;1,$Y12&lt;$X$35,INDEX('Fiche résultats'!E$5:E$94,$X12,1)&lt;&gt;""),INDEX('Fiche résultats'!E$5:E$94,$X12,1),"")</f>
      </c>
      <c r="F12" s="152">
        <f>IF(AND($X$35&gt;1,$Y12&lt;$X$35,INDEX('Fiche résultats'!F$5:F$94,$X12,1)&lt;&gt;""),INDEX('Fiche résultats'!F$5:F$94,$X12,1),"")</f>
      </c>
      <c r="G12" s="145">
        <f>IF(AND($X$35&gt;1,$Y12&lt;$X$35,INDEX('Fiche résultats'!G$5:G$94,$X12,1)&lt;&gt;""),INDEX('Fiche résultats'!G$5:G$94,$X12,1),"")</f>
      </c>
      <c r="H12" s="147">
        <f>IF(AND($X$35&gt;1,$Y12&lt;$X$35,INDEX('Fiche résultats'!H$5:H$94,$X12,1)&lt;&gt;""),INDEX('Fiche résultats'!H$5:H$94,$X12,1),"")</f>
      </c>
      <c r="I12" s="145">
        <f>IF(AND($X$35&gt;1,$Y12&lt;$X$35,INDEX('Fiche résultats'!I$5:I$94,$X12,1)&lt;&gt;""),INDEX('Fiche résultats'!I$5:I$94,$X12,1),"")</f>
      </c>
      <c r="J12" s="147">
        <f>IF(AND($X$35&gt;1,$Y12&lt;$X$35,INDEX('Fiche résultats'!J$5:J$94,$X12,1)&lt;&gt;""),INDEX('Fiche résultats'!J$5:J$94,$X12,1),"")</f>
      </c>
      <c r="K12" s="145">
        <f>IF(AND($X$35&gt;1,$Y12&lt;$X$35,INDEX('Fiche résultats'!K$5:K$94,$X12,1)&lt;&gt;""),INDEX('Fiche résultats'!K$5:K$94,$X12,1),"")</f>
      </c>
      <c r="L12" s="147">
        <f>IF(AND($X$35&gt;1,$Y12&lt;$X$35,INDEX('Fiche résultats'!L$5:L$94,$X12,1)&lt;&gt;""),INDEX('Fiche résultats'!L$5:L$94,$X12,1),"")</f>
      </c>
      <c r="M12" s="145">
        <f>IF(AND($X$35&gt;1,$Y12&lt;$X$35,INDEX('Fiche résultats'!M$5:M$94,$X12,1)&lt;&gt;""),INDEX('Fiche résultats'!M$5:M$94,$X12,1),"")</f>
      </c>
      <c r="N12" s="147">
        <f>IF(AND($X$35&gt;1,$Y12&lt;$X$35,INDEX('Fiche résultats'!N$5:N$94,$X12,1)&lt;&gt;""),INDEX('Fiche résultats'!N$5:N$94,$X12,1),"")</f>
      </c>
      <c r="O12" s="145">
        <f>IF(AND($X$35&gt;1,$Y12&lt;$X$35,INDEX('Fiche résultats'!O$5:O$94,$X12,1)&lt;&gt;""),INDEX('Fiche résultats'!O$5:O$94,$X12,1),"")</f>
      </c>
      <c r="P12" s="147">
        <f>IF(AND($X$35&gt;1,$Y12&lt;$X$35,INDEX('Fiche résultats'!P$5:P$94,$X12,1)&lt;&gt;""),INDEX('Fiche résultats'!P$5:P$94,$X12,1),"")</f>
      </c>
      <c r="Q12" s="145">
        <f>IF(AND($X$35&gt;1,$Y12&lt;$X$35,INDEX('Fiche résultats'!Q$5:Q$94,$X12,1)&lt;&gt;""),INDEX('Fiche résultats'!Q$5:Q$94,$X12,1),"")</f>
      </c>
      <c r="R12" s="147">
        <f>IF(AND($X$35&gt;1,$Y12&lt;$X$35,INDEX('Fiche résultats'!R$5:R$94,$X12,1)&lt;&gt;""),INDEX('Fiche résultats'!R$5:R$94,$X12,1),"")</f>
      </c>
      <c r="S12" s="148">
        <f>IF(AND($X$35&gt;1,$Y12&lt;$X$35,INDEX('Fiche résultats'!S$5:S$94,$X12,1)&lt;&gt;""),INDEX('Fiche résultats'!S$5:S$94,$X12,1),"")</f>
      </c>
      <c r="T12" s="147">
        <f>IF(AND($X$35&gt;1,$Y12&lt;$X$35,INDEX('Fiche résultats'!T$5:T$94,$X12,1)&lt;&gt;""),INDEX('Fiche résultats'!T$5:T$94,$X12,1),"")</f>
      </c>
      <c r="U12" s="149">
        <f>IF(AND($X$35&gt;1,$Y12&lt;$X$35,INDEX('Fiche résultats'!U$5:U$94,$X12,1)&lt;&gt;""),INDEX('Fiche résultats'!U$5:U$94,$X12,1),"")</f>
      </c>
      <c r="V12" s="150">
        <f>IF(AND($X$35&gt;1,$Y12&lt;$X$35,INDEX('Fiche résultats'!V$5:V$94,$X12,1)&lt;&gt;""),INDEX('Fiche résultats'!V$5:V$94,$X12,1),"")</f>
      </c>
      <c r="W12" s="97"/>
      <c r="X12" s="162">
        <f>MATCH(Y12,'Fiche résultats'!X$5:X$95,0)</f>
        <v>1</v>
      </c>
      <c r="Y12" s="143">
        <f>IF(Y11+1&lt;'Fiche résultats'!X$95,Y11+1,'Fiche résultats'!X$95)</f>
        <v>1</v>
      </c>
      <c r="Z12" s="97"/>
      <c r="AB12" s="161"/>
    </row>
    <row r="13" spans="1:28" ht="21" customHeight="1" thickBot="1">
      <c r="A13" s="145">
        <f>IF(AND($X$35&gt;1,$Y13&lt;$X$35,INDEX('Fiche résultats'!A$5:A$94,$X13,1)&lt;&gt;""),INDEX('Fiche résultats'!A$5:A$94,$X13,1),"")</f>
      </c>
      <c r="B13" s="146">
        <f>IF(AND($X$35&gt;1,$Y13&lt;$X$35,INDEX('Fiche résultats'!B$5:B$94,$X13,1)&lt;&gt;""),INDEX('Fiche résultats'!B$5:B$94,$X13,1),"")</f>
      </c>
      <c r="C13" s="146">
        <f>IF(AND($X$35&gt;1,$Y13&lt;$X$35,INDEX('Fiche résultats'!C$5:C$94,$X13,1)&lt;&gt;""),INDEX('Fiche résultats'!C$5:C$94,$X13,1),"")</f>
      </c>
      <c r="D13" s="153">
        <f>IF(AND($X$35&gt;1,$Y13&lt;$X$35,INDEX('Fiche résultats'!D$5:D$94,$X13,1)&lt;&gt;""),INDEX('Fiche résultats'!D$5:D$94,$X13,1),"")</f>
      </c>
      <c r="E13" s="152">
        <f>IF(AND($X$35&gt;1,$Y13&lt;$X$35,INDEX('Fiche résultats'!E$5:E$94,$X13,1)&lt;&gt;""),INDEX('Fiche résultats'!E$5:E$94,$X13,1),"")</f>
      </c>
      <c r="F13" s="152">
        <f>IF(AND($X$35&gt;1,$Y13&lt;$X$35,INDEX('Fiche résultats'!F$5:F$94,$X13,1)&lt;&gt;""),INDEX('Fiche résultats'!F$5:F$94,$X13,1),"")</f>
      </c>
      <c r="G13" s="145">
        <f>IF(AND($X$35&gt;1,$Y13&lt;$X$35,INDEX('Fiche résultats'!G$5:G$94,$X13,1)&lt;&gt;""),INDEX('Fiche résultats'!G$5:G$94,$X13,1),"")</f>
      </c>
      <c r="H13" s="147">
        <f>IF(AND($X$35&gt;1,$Y13&lt;$X$35,INDEX('Fiche résultats'!H$5:H$94,$X13,1)&lt;&gt;""),INDEX('Fiche résultats'!H$5:H$94,$X13,1),"")</f>
      </c>
      <c r="I13" s="145">
        <f>IF(AND($X$35&gt;1,$Y13&lt;$X$35,INDEX('Fiche résultats'!I$5:I$94,$X13,1)&lt;&gt;""),INDEX('Fiche résultats'!I$5:I$94,$X13,1),"")</f>
      </c>
      <c r="J13" s="147">
        <f>IF(AND($X$35&gt;1,$Y13&lt;$X$35,INDEX('Fiche résultats'!J$5:J$94,$X13,1)&lt;&gt;""),INDEX('Fiche résultats'!J$5:J$94,$X13,1),"")</f>
      </c>
      <c r="K13" s="145">
        <f>IF(AND($X$35&gt;1,$Y13&lt;$X$35,INDEX('Fiche résultats'!K$5:K$94,$X13,1)&lt;&gt;""),INDEX('Fiche résultats'!K$5:K$94,$X13,1),"")</f>
      </c>
      <c r="L13" s="147">
        <f>IF(AND($X$35&gt;1,$Y13&lt;$X$35,INDEX('Fiche résultats'!L$5:L$94,$X13,1)&lt;&gt;""),INDEX('Fiche résultats'!L$5:L$94,$X13,1),"")</f>
      </c>
      <c r="M13" s="145">
        <f>IF(AND($X$35&gt;1,$Y13&lt;$X$35,INDEX('Fiche résultats'!M$5:M$94,$X13,1)&lt;&gt;""),INDEX('Fiche résultats'!M$5:M$94,$X13,1),"")</f>
      </c>
      <c r="N13" s="147">
        <f>IF(AND($X$35&gt;1,$Y13&lt;$X$35,INDEX('Fiche résultats'!N$5:N$94,$X13,1)&lt;&gt;""),INDEX('Fiche résultats'!N$5:N$94,$X13,1),"")</f>
      </c>
      <c r="O13" s="145">
        <f>IF(AND($X$35&gt;1,$Y13&lt;$X$35,INDEX('Fiche résultats'!O$5:O$94,$X13,1)&lt;&gt;""),INDEX('Fiche résultats'!O$5:O$94,$X13,1),"")</f>
      </c>
      <c r="P13" s="147">
        <f>IF(AND($X$35&gt;1,$Y13&lt;$X$35,INDEX('Fiche résultats'!P$5:P$94,$X13,1)&lt;&gt;""),INDEX('Fiche résultats'!P$5:P$94,$X13,1),"")</f>
      </c>
      <c r="Q13" s="145">
        <f>IF(AND($X$35&gt;1,$Y13&lt;$X$35,INDEX('Fiche résultats'!Q$5:Q$94,$X13,1)&lt;&gt;""),INDEX('Fiche résultats'!Q$5:Q$94,$X13,1),"")</f>
      </c>
      <c r="R13" s="147">
        <f>IF(AND($X$35&gt;1,$Y13&lt;$X$35,INDEX('Fiche résultats'!R$5:R$94,$X13,1)&lt;&gt;""),INDEX('Fiche résultats'!R$5:R$94,$X13,1),"")</f>
      </c>
      <c r="S13" s="148">
        <f>IF(AND($X$35&gt;1,$Y13&lt;$X$35,INDEX('Fiche résultats'!S$5:S$94,$X13,1)&lt;&gt;""),INDEX('Fiche résultats'!S$5:S$94,$X13,1),"")</f>
      </c>
      <c r="T13" s="147">
        <f>IF(AND($X$35&gt;1,$Y13&lt;$X$35,INDEX('Fiche résultats'!T$5:T$94,$X13,1)&lt;&gt;""),INDEX('Fiche résultats'!T$5:T$94,$X13,1),"")</f>
      </c>
      <c r="U13" s="149">
        <f>IF(AND($X$35&gt;1,$Y13&lt;$X$35,INDEX('Fiche résultats'!U$5:U$94,$X13,1)&lt;&gt;""),INDEX('Fiche résultats'!U$5:U$94,$X13,1),"")</f>
      </c>
      <c r="V13" s="150">
        <f>IF(AND($X$35&gt;1,$Y13&lt;$X$35,INDEX('Fiche résultats'!V$5:V$94,$X13,1)&lt;&gt;""),INDEX('Fiche résultats'!V$5:V$94,$X13,1),"")</f>
      </c>
      <c r="W13" s="97"/>
      <c r="X13" s="162">
        <f>MATCH(Y13,'Fiche résultats'!X$5:X$95,0)</f>
        <v>1</v>
      </c>
      <c r="Y13" s="143">
        <f>IF(Y12+1&lt;'Fiche résultats'!X$95,Y12+1,'Fiche résultats'!X$95)</f>
        <v>1</v>
      </c>
      <c r="Z13" s="97"/>
      <c r="AB13" s="161"/>
    </row>
    <row r="14" spans="1:28" ht="21" customHeight="1" thickBot="1">
      <c r="A14" s="145">
        <f>IF(AND($X$35&gt;1,$Y14&lt;$X$35,INDEX('Fiche résultats'!A$5:A$94,$X14,1)&lt;&gt;""),INDEX('Fiche résultats'!A$5:A$94,$X14,1),"")</f>
      </c>
      <c r="B14" s="146">
        <f>IF(AND($X$35&gt;1,$Y14&lt;$X$35,INDEX('Fiche résultats'!B$5:B$94,$X14,1)&lt;&gt;""),INDEX('Fiche résultats'!B$5:B$94,$X14,1),"")</f>
      </c>
      <c r="C14" s="146">
        <f>IF(AND($X$35&gt;1,$Y14&lt;$X$35,INDEX('Fiche résultats'!C$5:C$94,$X14,1)&lt;&gt;""),INDEX('Fiche résultats'!C$5:C$94,$X14,1),"")</f>
      </c>
      <c r="D14" s="153">
        <f>IF(AND($X$35&gt;1,$Y14&lt;$X$35,INDEX('Fiche résultats'!D$5:D$94,$X14,1)&lt;&gt;""),INDEX('Fiche résultats'!D$5:D$94,$X14,1),"")</f>
      </c>
      <c r="E14" s="152">
        <f>IF(AND($X$35&gt;1,$Y14&lt;$X$35,INDEX('Fiche résultats'!E$5:E$94,$X14,1)&lt;&gt;""),INDEX('Fiche résultats'!E$5:E$94,$X14,1),"")</f>
      </c>
      <c r="F14" s="152">
        <f>IF(AND($X$35&gt;1,$Y14&lt;$X$35,INDEX('Fiche résultats'!F$5:F$94,$X14,1)&lt;&gt;""),INDEX('Fiche résultats'!F$5:F$94,$X14,1),"")</f>
      </c>
      <c r="G14" s="145">
        <f>IF(AND($X$35&gt;1,$Y14&lt;$X$35,INDEX('Fiche résultats'!G$5:G$94,$X14,1)&lt;&gt;""),INDEX('Fiche résultats'!G$5:G$94,$X14,1),"")</f>
      </c>
      <c r="H14" s="147">
        <f>IF(AND($X$35&gt;1,$Y14&lt;$X$35,INDEX('Fiche résultats'!H$5:H$94,$X14,1)&lt;&gt;""),INDEX('Fiche résultats'!H$5:H$94,$X14,1),"")</f>
      </c>
      <c r="I14" s="145">
        <f>IF(AND($X$35&gt;1,$Y14&lt;$X$35,INDEX('Fiche résultats'!I$5:I$94,$X14,1)&lt;&gt;""),INDEX('Fiche résultats'!I$5:I$94,$X14,1),"")</f>
      </c>
      <c r="J14" s="147">
        <f>IF(AND($X$35&gt;1,$Y14&lt;$X$35,INDEX('Fiche résultats'!J$5:J$94,$X14,1)&lt;&gt;""),INDEX('Fiche résultats'!J$5:J$94,$X14,1),"")</f>
      </c>
      <c r="K14" s="145">
        <f>IF(AND($X$35&gt;1,$Y14&lt;$X$35,INDEX('Fiche résultats'!K$5:K$94,$X14,1)&lt;&gt;""),INDEX('Fiche résultats'!K$5:K$94,$X14,1),"")</f>
      </c>
      <c r="L14" s="147">
        <f>IF(AND($X$35&gt;1,$Y14&lt;$X$35,INDEX('Fiche résultats'!L$5:L$94,$X14,1)&lt;&gt;""),INDEX('Fiche résultats'!L$5:L$94,$X14,1),"")</f>
      </c>
      <c r="M14" s="145">
        <f>IF(AND($X$35&gt;1,$Y14&lt;$X$35,INDEX('Fiche résultats'!M$5:M$94,$X14,1)&lt;&gt;""),INDEX('Fiche résultats'!M$5:M$94,$X14,1),"")</f>
      </c>
      <c r="N14" s="147">
        <f>IF(AND($X$35&gt;1,$Y14&lt;$X$35,INDEX('Fiche résultats'!N$5:N$94,$X14,1)&lt;&gt;""),INDEX('Fiche résultats'!N$5:N$94,$X14,1),"")</f>
      </c>
      <c r="O14" s="145">
        <f>IF(AND($X$35&gt;1,$Y14&lt;$X$35,INDEX('Fiche résultats'!O$5:O$94,$X14,1)&lt;&gt;""),INDEX('Fiche résultats'!O$5:O$94,$X14,1),"")</f>
      </c>
      <c r="P14" s="147">
        <f>IF(AND($X$35&gt;1,$Y14&lt;$X$35,INDEX('Fiche résultats'!P$5:P$94,$X14,1)&lt;&gt;""),INDEX('Fiche résultats'!P$5:P$94,$X14,1),"")</f>
      </c>
      <c r="Q14" s="145">
        <f>IF(AND($X$35&gt;1,$Y14&lt;$X$35,INDEX('Fiche résultats'!Q$5:Q$94,$X14,1)&lt;&gt;""),INDEX('Fiche résultats'!Q$5:Q$94,$X14,1),"")</f>
      </c>
      <c r="R14" s="147">
        <f>IF(AND($X$35&gt;1,$Y14&lt;$X$35,INDEX('Fiche résultats'!R$5:R$94,$X14,1)&lt;&gt;""),INDEX('Fiche résultats'!R$5:R$94,$X14,1),"")</f>
      </c>
      <c r="S14" s="148">
        <f>IF(AND($X$35&gt;1,$Y14&lt;$X$35,INDEX('Fiche résultats'!S$5:S$94,$X14,1)&lt;&gt;""),INDEX('Fiche résultats'!S$5:S$94,$X14,1),"")</f>
      </c>
      <c r="T14" s="147">
        <f>IF(AND($X$35&gt;1,$Y14&lt;$X$35,INDEX('Fiche résultats'!T$5:T$94,$X14,1)&lt;&gt;""),INDEX('Fiche résultats'!T$5:T$94,$X14,1),"")</f>
      </c>
      <c r="U14" s="149">
        <f>IF(AND($X$35&gt;1,$Y14&lt;$X$35,INDEX('Fiche résultats'!U$5:U$94,$X14,1)&lt;&gt;""),INDEX('Fiche résultats'!U$5:U$94,$X14,1),"")</f>
      </c>
      <c r="V14" s="150">
        <f>IF(AND($X$35&gt;1,$Y14&lt;$X$35,INDEX('Fiche résultats'!V$5:V$94,$X14,1)&lt;&gt;""),INDEX('Fiche résultats'!V$5:V$94,$X14,1),"")</f>
      </c>
      <c r="W14" s="97"/>
      <c r="X14" s="162">
        <f>MATCH(Y14,'Fiche résultats'!X$5:X$95,0)</f>
        <v>1</v>
      </c>
      <c r="Y14" s="143">
        <f>IF(Y13+1&lt;'Fiche résultats'!X$95,Y13+1,'Fiche résultats'!X$95)</f>
        <v>1</v>
      </c>
      <c r="Z14" s="97"/>
      <c r="AB14" s="161"/>
    </row>
    <row r="15" spans="1:28" ht="21" customHeight="1" thickBot="1">
      <c r="A15" s="145">
        <f>IF(AND($X$35&gt;1,$Y15&lt;$X$35,INDEX('Fiche résultats'!A$5:A$94,$X15,1)&lt;&gt;""),INDEX('Fiche résultats'!A$5:A$94,$X15,1),"")</f>
      </c>
      <c r="B15" s="146">
        <f>IF(AND($X$35&gt;1,$Y15&lt;$X$35,INDEX('Fiche résultats'!B$5:B$94,$X15,1)&lt;&gt;""),INDEX('Fiche résultats'!B$5:B$94,$X15,1),"")</f>
      </c>
      <c r="C15" s="146">
        <f>IF(AND($X$35&gt;1,$Y15&lt;$X$35,INDEX('Fiche résultats'!C$5:C$94,$X15,1)&lt;&gt;""),INDEX('Fiche résultats'!C$5:C$94,$X15,1),"")</f>
      </c>
      <c r="D15" s="153">
        <f>IF(AND($X$35&gt;1,$Y15&lt;$X$35,INDEX('Fiche résultats'!D$5:D$94,$X15,1)&lt;&gt;""),INDEX('Fiche résultats'!D$5:D$94,$X15,1),"")</f>
      </c>
      <c r="E15" s="152">
        <f>IF(AND($X$35&gt;1,$Y15&lt;$X$35,INDEX('Fiche résultats'!E$5:E$94,$X15,1)&lt;&gt;""),INDEX('Fiche résultats'!E$5:E$94,$X15,1),"")</f>
      </c>
      <c r="F15" s="152">
        <f>IF(AND($X$35&gt;1,$Y15&lt;$X$35,INDEX('Fiche résultats'!F$5:F$94,$X15,1)&lt;&gt;""),INDEX('Fiche résultats'!F$5:F$94,$X15,1),"")</f>
      </c>
      <c r="G15" s="145">
        <f>IF(AND($X$35&gt;1,$Y15&lt;$X$35,INDEX('Fiche résultats'!G$5:G$94,$X15,1)&lt;&gt;""),INDEX('Fiche résultats'!G$5:G$94,$X15,1),"")</f>
      </c>
      <c r="H15" s="147">
        <f>IF(AND($X$35&gt;1,$Y15&lt;$X$35,INDEX('Fiche résultats'!H$5:H$94,$X15,1)&lt;&gt;""),INDEX('Fiche résultats'!H$5:H$94,$X15,1),"")</f>
      </c>
      <c r="I15" s="145">
        <f>IF(AND($X$35&gt;1,$Y15&lt;$X$35,INDEX('Fiche résultats'!I$5:I$94,$X15,1)&lt;&gt;""),INDEX('Fiche résultats'!I$5:I$94,$X15,1),"")</f>
      </c>
      <c r="J15" s="147">
        <f>IF(AND($X$35&gt;1,$Y15&lt;$X$35,INDEX('Fiche résultats'!J$5:J$94,$X15,1)&lt;&gt;""),INDEX('Fiche résultats'!J$5:J$94,$X15,1),"")</f>
      </c>
      <c r="K15" s="145">
        <f>IF(AND($X$35&gt;1,$Y15&lt;$X$35,INDEX('Fiche résultats'!K$5:K$94,$X15,1)&lt;&gt;""),INDEX('Fiche résultats'!K$5:K$94,$X15,1),"")</f>
      </c>
      <c r="L15" s="147">
        <f>IF(AND($X$35&gt;1,$Y15&lt;$X$35,INDEX('Fiche résultats'!L$5:L$94,$X15,1)&lt;&gt;""),INDEX('Fiche résultats'!L$5:L$94,$X15,1),"")</f>
      </c>
      <c r="M15" s="145">
        <f>IF(AND($X$35&gt;1,$Y15&lt;$X$35,INDEX('Fiche résultats'!M$5:M$94,$X15,1)&lt;&gt;""),INDEX('Fiche résultats'!M$5:M$94,$X15,1),"")</f>
      </c>
      <c r="N15" s="147">
        <f>IF(AND($X$35&gt;1,$Y15&lt;$X$35,INDEX('Fiche résultats'!N$5:N$94,$X15,1)&lt;&gt;""),INDEX('Fiche résultats'!N$5:N$94,$X15,1),"")</f>
      </c>
      <c r="O15" s="145">
        <f>IF(AND($X$35&gt;1,$Y15&lt;$X$35,INDEX('Fiche résultats'!O$5:O$94,$X15,1)&lt;&gt;""),INDEX('Fiche résultats'!O$5:O$94,$X15,1),"")</f>
      </c>
      <c r="P15" s="147">
        <f>IF(AND($X$35&gt;1,$Y15&lt;$X$35,INDEX('Fiche résultats'!P$5:P$94,$X15,1)&lt;&gt;""),INDEX('Fiche résultats'!P$5:P$94,$X15,1),"")</f>
      </c>
      <c r="Q15" s="145">
        <f>IF(AND($X$35&gt;1,$Y15&lt;$X$35,INDEX('Fiche résultats'!Q$5:Q$94,$X15,1)&lt;&gt;""),INDEX('Fiche résultats'!Q$5:Q$94,$X15,1),"")</f>
      </c>
      <c r="R15" s="147">
        <f>IF(AND($X$35&gt;1,$Y15&lt;$X$35,INDEX('Fiche résultats'!R$5:R$94,$X15,1)&lt;&gt;""),INDEX('Fiche résultats'!R$5:R$94,$X15,1),"")</f>
      </c>
      <c r="S15" s="148">
        <f>IF(AND($X$35&gt;1,$Y15&lt;$X$35,INDEX('Fiche résultats'!S$5:S$94,$X15,1)&lt;&gt;""),INDEX('Fiche résultats'!S$5:S$94,$X15,1),"")</f>
      </c>
      <c r="T15" s="147">
        <f>IF(AND($X$35&gt;1,$Y15&lt;$X$35,INDEX('Fiche résultats'!T$5:T$94,$X15,1)&lt;&gt;""),INDEX('Fiche résultats'!T$5:T$94,$X15,1),"")</f>
      </c>
      <c r="U15" s="149">
        <f>IF(AND($X$35&gt;1,$Y15&lt;$X$35,INDEX('Fiche résultats'!U$5:U$94,$X15,1)&lt;&gt;""),INDEX('Fiche résultats'!U$5:U$94,$X15,1),"")</f>
      </c>
      <c r="V15" s="150">
        <f>IF(AND($X$35&gt;1,$Y15&lt;$X$35,INDEX('Fiche résultats'!V$5:V$94,$X15,1)&lt;&gt;""),INDEX('Fiche résultats'!V$5:V$94,$X15,1),"")</f>
      </c>
      <c r="W15" s="97"/>
      <c r="X15" s="162">
        <f>MATCH(Y15,'Fiche résultats'!X$5:X$95,0)</f>
        <v>1</v>
      </c>
      <c r="Y15" s="143">
        <f>IF(Y14+1&lt;'Fiche résultats'!X$95,Y14+1,'Fiche résultats'!X$95)</f>
        <v>1</v>
      </c>
      <c r="Z15" s="97"/>
      <c r="AB15" s="161"/>
    </row>
    <row r="16" spans="1:28" ht="21" customHeight="1" thickBot="1">
      <c r="A16" s="145">
        <f>IF(AND($X$35&gt;1,$Y16&lt;$X$35,INDEX('Fiche résultats'!A$5:A$94,$X16,1)&lt;&gt;""),INDEX('Fiche résultats'!A$5:A$94,$X16,1),"")</f>
      </c>
      <c r="B16" s="146">
        <f>IF(AND($X$35&gt;1,$Y16&lt;$X$35,INDEX('Fiche résultats'!B$5:B$94,$X16,1)&lt;&gt;""),INDEX('Fiche résultats'!B$5:B$94,$X16,1),"")</f>
      </c>
      <c r="C16" s="146">
        <f>IF(AND($X$35&gt;1,$Y16&lt;$X$35,INDEX('Fiche résultats'!C$5:C$94,$X16,1)&lt;&gt;""),INDEX('Fiche résultats'!C$5:C$94,$X16,1),"")</f>
      </c>
      <c r="D16" s="153">
        <f>IF(AND($X$35&gt;1,$Y16&lt;$X$35,INDEX('Fiche résultats'!D$5:D$94,$X16,1)&lt;&gt;""),INDEX('Fiche résultats'!D$5:D$94,$X16,1),"")</f>
      </c>
      <c r="E16" s="152">
        <f>IF(AND($X$35&gt;1,$Y16&lt;$X$35,INDEX('Fiche résultats'!E$5:E$94,$X16,1)&lt;&gt;""),INDEX('Fiche résultats'!E$5:E$94,$X16,1),"")</f>
      </c>
      <c r="F16" s="152">
        <f>IF(AND($X$35&gt;1,$Y16&lt;$X$35,INDEX('Fiche résultats'!F$5:F$94,$X16,1)&lt;&gt;""),INDEX('Fiche résultats'!F$5:F$94,$X16,1),"")</f>
      </c>
      <c r="G16" s="145">
        <f>IF(AND($X$35&gt;1,$Y16&lt;$X$35,INDEX('Fiche résultats'!G$5:G$94,$X16,1)&lt;&gt;""),INDEX('Fiche résultats'!G$5:G$94,$X16,1),"")</f>
      </c>
      <c r="H16" s="147">
        <f>IF(AND($X$35&gt;1,$Y16&lt;$X$35,INDEX('Fiche résultats'!H$5:H$94,$X16,1)&lt;&gt;""),INDEX('Fiche résultats'!H$5:H$94,$X16,1),"")</f>
      </c>
      <c r="I16" s="145">
        <f>IF(AND($X$35&gt;1,$Y16&lt;$X$35,INDEX('Fiche résultats'!I$5:I$94,$X16,1)&lt;&gt;""),INDEX('Fiche résultats'!I$5:I$94,$X16,1),"")</f>
      </c>
      <c r="J16" s="147">
        <f>IF(AND($X$35&gt;1,$Y16&lt;$X$35,INDEX('Fiche résultats'!J$5:J$94,$X16,1)&lt;&gt;""),INDEX('Fiche résultats'!J$5:J$94,$X16,1),"")</f>
      </c>
      <c r="K16" s="145">
        <f>IF(AND($X$35&gt;1,$Y16&lt;$X$35,INDEX('Fiche résultats'!K$5:K$94,$X16,1)&lt;&gt;""),INDEX('Fiche résultats'!K$5:K$94,$X16,1),"")</f>
      </c>
      <c r="L16" s="147">
        <f>IF(AND($X$35&gt;1,$Y16&lt;$X$35,INDEX('Fiche résultats'!L$5:L$94,$X16,1)&lt;&gt;""),INDEX('Fiche résultats'!L$5:L$94,$X16,1),"")</f>
      </c>
      <c r="M16" s="145">
        <f>IF(AND($X$35&gt;1,$Y16&lt;$X$35,INDEX('Fiche résultats'!M$5:M$94,$X16,1)&lt;&gt;""),INDEX('Fiche résultats'!M$5:M$94,$X16,1),"")</f>
      </c>
      <c r="N16" s="147">
        <f>IF(AND($X$35&gt;1,$Y16&lt;$X$35,INDEX('Fiche résultats'!N$5:N$94,$X16,1)&lt;&gt;""),INDEX('Fiche résultats'!N$5:N$94,$X16,1),"")</f>
      </c>
      <c r="O16" s="145">
        <f>IF(AND($X$35&gt;1,$Y16&lt;$X$35,INDEX('Fiche résultats'!O$5:O$94,$X16,1)&lt;&gt;""),INDEX('Fiche résultats'!O$5:O$94,$X16,1),"")</f>
      </c>
      <c r="P16" s="147">
        <f>IF(AND($X$35&gt;1,$Y16&lt;$X$35,INDEX('Fiche résultats'!P$5:P$94,$X16,1)&lt;&gt;""),INDEX('Fiche résultats'!P$5:P$94,$X16,1),"")</f>
      </c>
      <c r="Q16" s="145">
        <f>IF(AND($X$35&gt;1,$Y16&lt;$X$35,INDEX('Fiche résultats'!Q$5:Q$94,$X16,1)&lt;&gt;""),INDEX('Fiche résultats'!Q$5:Q$94,$X16,1),"")</f>
      </c>
      <c r="R16" s="147">
        <f>IF(AND($X$35&gt;1,$Y16&lt;$X$35,INDEX('Fiche résultats'!R$5:R$94,$X16,1)&lt;&gt;""),INDEX('Fiche résultats'!R$5:R$94,$X16,1),"")</f>
      </c>
      <c r="S16" s="148">
        <f>IF(AND($X$35&gt;1,$Y16&lt;$X$35,INDEX('Fiche résultats'!S$5:S$94,$X16,1)&lt;&gt;""),INDEX('Fiche résultats'!S$5:S$94,$X16,1),"")</f>
      </c>
      <c r="T16" s="147">
        <f>IF(AND($X$35&gt;1,$Y16&lt;$X$35,INDEX('Fiche résultats'!T$5:T$94,$X16,1)&lt;&gt;""),INDEX('Fiche résultats'!T$5:T$94,$X16,1),"")</f>
      </c>
      <c r="U16" s="149">
        <f>IF(AND($X$35&gt;1,$Y16&lt;$X$35,INDEX('Fiche résultats'!U$5:U$94,$X16,1)&lt;&gt;""),INDEX('Fiche résultats'!U$5:U$94,$X16,1),"")</f>
      </c>
      <c r="V16" s="150">
        <f>IF(AND($X$35&gt;1,$Y16&lt;$X$35,INDEX('Fiche résultats'!V$5:V$94,$X16,1)&lt;&gt;""),INDEX('Fiche résultats'!V$5:V$94,$X16,1),"")</f>
      </c>
      <c r="W16" s="97"/>
      <c r="X16" s="162">
        <f>MATCH(Y16,'Fiche résultats'!X$5:X$95,0)</f>
        <v>1</v>
      </c>
      <c r="Y16" s="143">
        <f>IF(Y15+1&lt;'Fiche résultats'!X$95,Y15+1,'Fiche résultats'!X$95)</f>
        <v>1</v>
      </c>
      <c r="Z16" s="97"/>
      <c r="AB16" s="161"/>
    </row>
    <row r="17" spans="1:28" ht="21" customHeight="1" thickBot="1">
      <c r="A17" s="145">
        <f>IF(AND($X$35&gt;1,$Y17&lt;$X$35,INDEX('Fiche résultats'!A$5:A$94,$X17,1)&lt;&gt;""),INDEX('Fiche résultats'!A$5:A$94,$X17,1),"")</f>
      </c>
      <c r="B17" s="146">
        <f>IF(AND($X$35&gt;1,$Y17&lt;$X$35,INDEX('Fiche résultats'!B$5:B$94,$X17,1)&lt;&gt;""),INDEX('Fiche résultats'!B$5:B$94,$X17,1),"")</f>
      </c>
      <c r="C17" s="146">
        <f>IF(AND($X$35&gt;1,$Y17&lt;$X$35,INDEX('Fiche résultats'!C$5:C$94,$X17,1)&lt;&gt;""),INDEX('Fiche résultats'!C$5:C$94,$X17,1),"")</f>
      </c>
      <c r="D17" s="153">
        <f>IF(AND($X$35&gt;1,$Y17&lt;$X$35,INDEX('Fiche résultats'!D$5:D$94,$X17,1)&lt;&gt;""),INDEX('Fiche résultats'!D$5:D$94,$X17,1),"")</f>
      </c>
      <c r="E17" s="152">
        <f>IF(AND($X$35&gt;1,$Y17&lt;$X$35,INDEX('Fiche résultats'!E$5:E$94,$X17,1)&lt;&gt;""),INDEX('Fiche résultats'!E$5:E$94,$X17,1),"")</f>
      </c>
      <c r="F17" s="152">
        <f>IF(AND($X$35&gt;1,$Y17&lt;$X$35,INDEX('Fiche résultats'!F$5:F$94,$X17,1)&lt;&gt;""),INDEX('Fiche résultats'!F$5:F$94,$X17,1),"")</f>
      </c>
      <c r="G17" s="145">
        <f>IF(AND($X$35&gt;1,$Y17&lt;$X$35,INDEX('Fiche résultats'!G$5:G$94,$X17,1)&lt;&gt;""),INDEX('Fiche résultats'!G$5:G$94,$X17,1),"")</f>
      </c>
      <c r="H17" s="147">
        <f>IF(AND($X$35&gt;1,$Y17&lt;$X$35,INDEX('Fiche résultats'!H$5:H$94,$X17,1)&lt;&gt;""),INDEX('Fiche résultats'!H$5:H$94,$X17,1),"")</f>
      </c>
      <c r="I17" s="145">
        <f>IF(AND($X$35&gt;1,$Y17&lt;$X$35,INDEX('Fiche résultats'!I$5:I$94,$X17,1)&lt;&gt;""),INDEX('Fiche résultats'!I$5:I$94,$X17,1),"")</f>
      </c>
      <c r="J17" s="147">
        <f>IF(AND($X$35&gt;1,$Y17&lt;$X$35,INDEX('Fiche résultats'!J$5:J$94,$X17,1)&lt;&gt;""),INDEX('Fiche résultats'!J$5:J$94,$X17,1),"")</f>
      </c>
      <c r="K17" s="145">
        <f>IF(AND($X$35&gt;1,$Y17&lt;$X$35,INDEX('Fiche résultats'!K$5:K$94,$X17,1)&lt;&gt;""),INDEX('Fiche résultats'!K$5:K$94,$X17,1),"")</f>
      </c>
      <c r="L17" s="147">
        <f>IF(AND($X$35&gt;1,$Y17&lt;$X$35,INDEX('Fiche résultats'!L$5:L$94,$X17,1)&lt;&gt;""),INDEX('Fiche résultats'!L$5:L$94,$X17,1),"")</f>
      </c>
      <c r="M17" s="145">
        <f>IF(AND($X$35&gt;1,$Y17&lt;$X$35,INDEX('Fiche résultats'!M$5:M$94,$X17,1)&lt;&gt;""),INDEX('Fiche résultats'!M$5:M$94,$X17,1),"")</f>
      </c>
      <c r="N17" s="147">
        <f>IF(AND($X$35&gt;1,$Y17&lt;$X$35,INDEX('Fiche résultats'!N$5:N$94,$X17,1)&lt;&gt;""),INDEX('Fiche résultats'!N$5:N$94,$X17,1),"")</f>
      </c>
      <c r="O17" s="145">
        <f>IF(AND($X$35&gt;1,$Y17&lt;$X$35,INDEX('Fiche résultats'!O$5:O$94,$X17,1)&lt;&gt;""),INDEX('Fiche résultats'!O$5:O$94,$X17,1),"")</f>
      </c>
      <c r="P17" s="147">
        <f>IF(AND($X$35&gt;1,$Y17&lt;$X$35,INDEX('Fiche résultats'!P$5:P$94,$X17,1)&lt;&gt;""),INDEX('Fiche résultats'!P$5:P$94,$X17,1),"")</f>
      </c>
      <c r="Q17" s="145">
        <f>IF(AND($X$35&gt;1,$Y17&lt;$X$35,INDEX('Fiche résultats'!Q$5:Q$94,$X17,1)&lt;&gt;""),INDEX('Fiche résultats'!Q$5:Q$94,$X17,1),"")</f>
      </c>
      <c r="R17" s="147">
        <f>IF(AND($X$35&gt;1,$Y17&lt;$X$35,INDEX('Fiche résultats'!R$5:R$94,$X17,1)&lt;&gt;""),INDEX('Fiche résultats'!R$5:R$94,$X17,1),"")</f>
      </c>
      <c r="S17" s="148">
        <f>IF(AND($X$35&gt;1,$Y17&lt;$X$35,INDEX('Fiche résultats'!S$5:S$94,$X17,1)&lt;&gt;""),INDEX('Fiche résultats'!S$5:S$94,$X17,1),"")</f>
      </c>
      <c r="T17" s="147">
        <f>IF(AND($X$35&gt;1,$Y17&lt;$X$35,INDEX('Fiche résultats'!T$5:T$94,$X17,1)&lt;&gt;""),INDEX('Fiche résultats'!T$5:T$94,$X17,1),"")</f>
      </c>
      <c r="U17" s="149">
        <f>IF(AND($X$35&gt;1,$Y17&lt;$X$35,INDEX('Fiche résultats'!U$5:U$94,$X17,1)&lt;&gt;""),INDEX('Fiche résultats'!U$5:U$94,$X17,1),"")</f>
      </c>
      <c r="V17" s="150">
        <f>IF(AND($X$35&gt;1,$Y17&lt;$X$35,INDEX('Fiche résultats'!V$5:V$94,$X17,1)&lt;&gt;""),INDEX('Fiche résultats'!V$5:V$94,$X17,1),"")</f>
      </c>
      <c r="W17" s="103"/>
      <c r="X17" s="162">
        <f>MATCH(Y17,'Fiche résultats'!X$5:X$95,0)</f>
        <v>1</v>
      </c>
      <c r="Y17" s="143">
        <f>IF(Y16+1&lt;'Fiche résultats'!X$95,Y16+1,'Fiche résultats'!X$95)</f>
        <v>1</v>
      </c>
      <c r="Z17" s="97"/>
      <c r="AB17" s="161"/>
    </row>
    <row r="18" spans="1:28" ht="21" customHeight="1" thickBot="1">
      <c r="A18" s="145">
        <f>IF(AND($X$35&gt;1,$Y18&lt;$X$35,INDEX('Fiche résultats'!A$5:A$94,$X18,1)&lt;&gt;""),INDEX('Fiche résultats'!A$5:A$94,$X18,1),"")</f>
      </c>
      <c r="B18" s="146">
        <f>IF(AND($X$35&gt;1,$Y18&lt;$X$35,INDEX('Fiche résultats'!B$5:B$94,$X18,1)&lt;&gt;""),INDEX('Fiche résultats'!B$5:B$94,$X18,1),"")</f>
      </c>
      <c r="C18" s="146">
        <f>IF(AND($X$35&gt;1,$Y18&lt;$X$35,INDEX('Fiche résultats'!C$5:C$94,$X18,1)&lt;&gt;""),INDEX('Fiche résultats'!C$5:C$94,$X18,1),"")</f>
      </c>
      <c r="D18" s="153">
        <f>IF(AND($X$35&gt;1,$Y18&lt;$X$35,INDEX('Fiche résultats'!D$5:D$94,$X18,1)&lt;&gt;""),INDEX('Fiche résultats'!D$5:D$94,$X18,1),"")</f>
      </c>
      <c r="E18" s="152">
        <f>IF(AND($X$35&gt;1,$Y18&lt;$X$35,INDEX('Fiche résultats'!E$5:E$94,$X18,1)&lt;&gt;""),INDEX('Fiche résultats'!E$5:E$94,$X18,1),"")</f>
      </c>
      <c r="F18" s="152">
        <f>IF(AND($X$35&gt;1,$Y18&lt;$X$35,INDEX('Fiche résultats'!F$5:F$94,$X18,1)&lt;&gt;""),INDEX('Fiche résultats'!F$5:F$94,$X18,1),"")</f>
      </c>
      <c r="G18" s="145">
        <f>IF(AND($X$35&gt;1,$Y18&lt;$X$35,INDEX('Fiche résultats'!G$5:G$94,$X18,1)&lt;&gt;""),INDEX('Fiche résultats'!G$5:G$94,$X18,1),"")</f>
      </c>
      <c r="H18" s="147">
        <f>IF(AND($X$35&gt;1,$Y18&lt;$X$35,INDEX('Fiche résultats'!H$5:H$94,$X18,1)&lt;&gt;""),INDEX('Fiche résultats'!H$5:H$94,$X18,1),"")</f>
      </c>
      <c r="I18" s="145">
        <f>IF(AND($X$35&gt;1,$Y18&lt;$X$35,INDEX('Fiche résultats'!I$5:I$94,$X18,1)&lt;&gt;""),INDEX('Fiche résultats'!I$5:I$94,$X18,1),"")</f>
      </c>
      <c r="J18" s="147">
        <f>IF(AND($X$35&gt;1,$Y18&lt;$X$35,INDEX('Fiche résultats'!J$5:J$94,$X18,1)&lt;&gt;""),INDEX('Fiche résultats'!J$5:J$94,$X18,1),"")</f>
      </c>
      <c r="K18" s="145">
        <f>IF(AND($X$35&gt;1,$Y18&lt;$X$35,INDEX('Fiche résultats'!K$5:K$94,$X18,1)&lt;&gt;""),INDEX('Fiche résultats'!K$5:K$94,$X18,1),"")</f>
      </c>
      <c r="L18" s="147">
        <f>IF(AND($X$35&gt;1,$Y18&lt;$X$35,INDEX('Fiche résultats'!L$5:L$94,$X18,1)&lt;&gt;""),INDEX('Fiche résultats'!L$5:L$94,$X18,1),"")</f>
      </c>
      <c r="M18" s="145">
        <f>IF(AND($X$35&gt;1,$Y18&lt;$X$35,INDEX('Fiche résultats'!M$5:M$94,$X18,1)&lt;&gt;""),INDEX('Fiche résultats'!M$5:M$94,$X18,1),"")</f>
      </c>
      <c r="N18" s="147">
        <f>IF(AND($X$35&gt;1,$Y18&lt;$X$35,INDEX('Fiche résultats'!N$5:N$94,$X18,1)&lt;&gt;""),INDEX('Fiche résultats'!N$5:N$94,$X18,1),"")</f>
      </c>
      <c r="O18" s="145">
        <f>IF(AND($X$35&gt;1,$Y18&lt;$X$35,INDEX('Fiche résultats'!O$5:O$94,$X18,1)&lt;&gt;""),INDEX('Fiche résultats'!O$5:O$94,$X18,1),"")</f>
      </c>
      <c r="P18" s="147">
        <f>IF(AND($X$35&gt;1,$Y18&lt;$X$35,INDEX('Fiche résultats'!P$5:P$94,$X18,1)&lt;&gt;""),INDEX('Fiche résultats'!P$5:P$94,$X18,1),"")</f>
      </c>
      <c r="Q18" s="145">
        <f>IF(AND($X$35&gt;1,$Y18&lt;$X$35,INDEX('Fiche résultats'!Q$5:Q$94,$X18,1)&lt;&gt;""),INDEX('Fiche résultats'!Q$5:Q$94,$X18,1),"")</f>
      </c>
      <c r="R18" s="147">
        <f>IF(AND($X$35&gt;1,$Y18&lt;$X$35,INDEX('Fiche résultats'!R$5:R$94,$X18,1)&lt;&gt;""),INDEX('Fiche résultats'!R$5:R$94,$X18,1),"")</f>
      </c>
      <c r="S18" s="148">
        <f>IF(AND($X$35&gt;1,$Y18&lt;$X$35,INDEX('Fiche résultats'!S$5:S$94,$X18,1)&lt;&gt;""),INDEX('Fiche résultats'!S$5:S$94,$X18,1),"")</f>
      </c>
      <c r="T18" s="147">
        <f>IF(AND($X$35&gt;1,$Y18&lt;$X$35,INDEX('Fiche résultats'!T$5:T$94,$X18,1)&lt;&gt;""),INDEX('Fiche résultats'!T$5:T$94,$X18,1),"")</f>
      </c>
      <c r="U18" s="149">
        <f>IF(AND($X$35&gt;1,$Y18&lt;$X$35,INDEX('Fiche résultats'!U$5:U$94,$X18,1)&lt;&gt;""),INDEX('Fiche résultats'!U$5:U$94,$X18,1),"")</f>
      </c>
      <c r="V18" s="150">
        <f>IF(AND($X$35&gt;1,$Y18&lt;$X$35,INDEX('Fiche résultats'!V$5:V$94,$X18,1)&lt;&gt;""),INDEX('Fiche résultats'!V$5:V$94,$X18,1),"")</f>
      </c>
      <c r="W18" s="97"/>
      <c r="X18" s="162">
        <f>MATCH(Y18,'Fiche résultats'!X$5:X$95,0)</f>
        <v>1</v>
      </c>
      <c r="Y18" s="143">
        <f>IF(Y17+1&lt;'Fiche résultats'!X$95,Y17+1,'Fiche résultats'!X$95)</f>
        <v>1</v>
      </c>
      <c r="Z18" s="97"/>
      <c r="AB18" s="161"/>
    </row>
    <row r="19" spans="1:28" ht="21" customHeight="1" thickBot="1">
      <c r="A19" s="145">
        <f>IF(AND($X$35&gt;1,$Y19&lt;$X$35,INDEX('Fiche résultats'!A$5:A$94,$X19,1)&lt;&gt;""),INDEX('Fiche résultats'!A$5:A$94,$X19,1),"")</f>
      </c>
      <c r="B19" s="146">
        <f>IF(AND($X$35&gt;1,$Y19&lt;$X$35,INDEX('Fiche résultats'!B$5:B$94,$X19,1)&lt;&gt;""),INDEX('Fiche résultats'!B$5:B$94,$X19,1),"")</f>
      </c>
      <c r="C19" s="146">
        <f>IF(AND($X$35&gt;1,$Y19&lt;$X$35,INDEX('Fiche résultats'!C$5:C$94,$X19,1)&lt;&gt;""),INDEX('Fiche résultats'!C$5:C$94,$X19,1),"")</f>
      </c>
      <c r="D19" s="153">
        <f>IF(AND($X$35&gt;1,$Y19&lt;$X$35,INDEX('Fiche résultats'!D$5:D$94,$X19,1)&lt;&gt;""),INDEX('Fiche résultats'!D$5:D$94,$X19,1),"")</f>
      </c>
      <c r="E19" s="152">
        <f>IF(AND($X$35&gt;1,$Y19&lt;$X$35,INDEX('Fiche résultats'!E$5:E$94,$X19,1)&lt;&gt;""),INDEX('Fiche résultats'!E$5:E$94,$X19,1),"")</f>
      </c>
      <c r="F19" s="152">
        <f>IF(AND($X$35&gt;1,$Y19&lt;$X$35,INDEX('Fiche résultats'!F$5:F$94,$X19,1)&lt;&gt;""),INDEX('Fiche résultats'!F$5:F$94,$X19,1),"")</f>
      </c>
      <c r="G19" s="145">
        <f>IF(AND($X$35&gt;1,$Y19&lt;$X$35,INDEX('Fiche résultats'!G$5:G$94,$X19,1)&lt;&gt;""),INDEX('Fiche résultats'!G$5:G$94,$X19,1),"")</f>
      </c>
      <c r="H19" s="147">
        <f>IF(AND($X$35&gt;1,$Y19&lt;$X$35,INDEX('Fiche résultats'!H$5:H$94,$X19,1)&lt;&gt;""),INDEX('Fiche résultats'!H$5:H$94,$X19,1),"")</f>
      </c>
      <c r="I19" s="145">
        <f>IF(AND($X$35&gt;1,$Y19&lt;$X$35,INDEX('Fiche résultats'!I$5:I$94,$X19,1)&lt;&gt;""),INDEX('Fiche résultats'!I$5:I$94,$X19,1),"")</f>
      </c>
      <c r="J19" s="147">
        <f>IF(AND($X$35&gt;1,$Y19&lt;$X$35,INDEX('Fiche résultats'!J$5:J$94,$X19,1)&lt;&gt;""),INDEX('Fiche résultats'!J$5:J$94,$X19,1),"")</f>
      </c>
      <c r="K19" s="145">
        <f>IF(AND($X$35&gt;1,$Y19&lt;$X$35,INDEX('Fiche résultats'!K$5:K$94,$X19,1)&lt;&gt;""),INDEX('Fiche résultats'!K$5:K$94,$X19,1),"")</f>
      </c>
      <c r="L19" s="147">
        <f>IF(AND($X$35&gt;1,$Y19&lt;$X$35,INDEX('Fiche résultats'!L$5:L$94,$X19,1)&lt;&gt;""),INDEX('Fiche résultats'!L$5:L$94,$X19,1),"")</f>
      </c>
      <c r="M19" s="145">
        <f>IF(AND($X$35&gt;1,$Y19&lt;$X$35,INDEX('Fiche résultats'!M$5:M$94,$X19,1)&lt;&gt;""),INDEX('Fiche résultats'!M$5:M$94,$X19,1),"")</f>
      </c>
      <c r="N19" s="147">
        <f>IF(AND($X$35&gt;1,$Y19&lt;$X$35,INDEX('Fiche résultats'!N$5:N$94,$X19,1)&lt;&gt;""),INDEX('Fiche résultats'!N$5:N$94,$X19,1),"")</f>
      </c>
      <c r="O19" s="145">
        <f>IF(AND($X$35&gt;1,$Y19&lt;$X$35,INDEX('Fiche résultats'!O$5:O$94,$X19,1)&lt;&gt;""),INDEX('Fiche résultats'!O$5:O$94,$X19,1),"")</f>
      </c>
      <c r="P19" s="147">
        <f>IF(AND($X$35&gt;1,$Y19&lt;$X$35,INDEX('Fiche résultats'!P$5:P$94,$X19,1)&lt;&gt;""),INDEX('Fiche résultats'!P$5:P$94,$X19,1),"")</f>
      </c>
      <c r="Q19" s="145">
        <f>IF(AND($X$35&gt;1,$Y19&lt;$X$35,INDEX('Fiche résultats'!Q$5:Q$94,$X19,1)&lt;&gt;""),INDEX('Fiche résultats'!Q$5:Q$94,$X19,1),"")</f>
      </c>
      <c r="R19" s="147">
        <f>IF(AND($X$35&gt;1,$Y19&lt;$X$35,INDEX('Fiche résultats'!R$5:R$94,$X19,1)&lt;&gt;""),INDEX('Fiche résultats'!R$5:R$94,$X19,1),"")</f>
      </c>
      <c r="S19" s="148">
        <f>IF(AND($X$35&gt;1,$Y19&lt;$X$35,INDEX('Fiche résultats'!S$5:S$94,$X19,1)&lt;&gt;""),INDEX('Fiche résultats'!S$5:S$94,$X19,1),"")</f>
      </c>
      <c r="T19" s="147">
        <f>IF(AND($X$35&gt;1,$Y19&lt;$X$35,INDEX('Fiche résultats'!T$5:T$94,$X19,1)&lt;&gt;""),INDEX('Fiche résultats'!T$5:T$94,$X19,1),"")</f>
      </c>
      <c r="U19" s="149">
        <f>IF(AND($X$35&gt;1,$Y19&lt;$X$35,INDEX('Fiche résultats'!U$5:U$94,$X19,1)&lt;&gt;""),INDEX('Fiche résultats'!U$5:U$94,$X19,1),"")</f>
      </c>
      <c r="V19" s="150">
        <f>IF(AND($X$35&gt;1,$Y19&lt;$X$35,INDEX('Fiche résultats'!V$5:V$94,$X19,1)&lt;&gt;""),INDEX('Fiche résultats'!V$5:V$94,$X19,1),"")</f>
      </c>
      <c r="W19" s="97"/>
      <c r="X19" s="162">
        <f>MATCH(Y19,'Fiche résultats'!X$5:X$95,0)</f>
        <v>1</v>
      </c>
      <c r="Y19" s="143">
        <f>IF(Y18+1&lt;'Fiche résultats'!X$95,Y18+1,'Fiche résultats'!X$95)</f>
        <v>1</v>
      </c>
      <c r="Z19" s="97"/>
      <c r="AB19" s="161"/>
    </row>
    <row r="20" spans="1:28" ht="21" customHeight="1" thickBot="1">
      <c r="A20" s="145">
        <f>IF(AND($X$35&gt;1,$Y20&lt;$X$35,INDEX('Fiche résultats'!A$5:A$94,$X20,1)&lt;&gt;""),INDEX('Fiche résultats'!A$5:A$94,$X20,1),"")</f>
      </c>
      <c r="B20" s="146">
        <f>IF(AND($X$35&gt;1,$Y20&lt;$X$35,INDEX('Fiche résultats'!B$5:B$94,$X20,1)&lt;&gt;""),INDEX('Fiche résultats'!B$5:B$94,$X20,1),"")</f>
      </c>
      <c r="C20" s="146">
        <f>IF(AND($X$35&gt;1,$Y20&lt;$X$35,INDEX('Fiche résultats'!C$5:C$94,$X20,1)&lt;&gt;""),INDEX('Fiche résultats'!C$5:C$94,$X20,1),"")</f>
      </c>
      <c r="D20" s="153">
        <f>IF(AND($X$35&gt;1,$Y20&lt;$X$35,INDEX('Fiche résultats'!D$5:D$94,$X20,1)&lt;&gt;""),INDEX('Fiche résultats'!D$5:D$94,$X20,1),"")</f>
      </c>
      <c r="E20" s="152">
        <f>IF(AND($X$35&gt;1,$Y20&lt;$X$35,INDEX('Fiche résultats'!E$5:E$94,$X20,1)&lt;&gt;""),INDEX('Fiche résultats'!E$5:E$94,$X20,1),"")</f>
      </c>
      <c r="F20" s="152">
        <f>IF(AND($X$35&gt;1,$Y20&lt;$X$35,INDEX('Fiche résultats'!F$5:F$94,$X20,1)&lt;&gt;""),INDEX('Fiche résultats'!F$5:F$94,$X20,1),"")</f>
      </c>
      <c r="G20" s="145">
        <f>IF(AND($X$35&gt;1,$Y20&lt;$X$35,INDEX('Fiche résultats'!G$5:G$94,$X20,1)&lt;&gt;""),INDEX('Fiche résultats'!G$5:G$94,$X20,1),"")</f>
      </c>
      <c r="H20" s="147">
        <f>IF(AND($X$35&gt;1,$Y20&lt;$X$35,INDEX('Fiche résultats'!H$5:H$94,$X20,1)&lt;&gt;""),INDEX('Fiche résultats'!H$5:H$94,$X20,1),"")</f>
      </c>
      <c r="I20" s="145">
        <f>IF(AND($X$35&gt;1,$Y20&lt;$X$35,INDEX('Fiche résultats'!I$5:I$94,$X20,1)&lt;&gt;""),INDEX('Fiche résultats'!I$5:I$94,$X20,1),"")</f>
      </c>
      <c r="J20" s="147">
        <f>IF(AND($X$35&gt;1,$Y20&lt;$X$35,INDEX('Fiche résultats'!J$5:J$94,$X20,1)&lt;&gt;""),INDEX('Fiche résultats'!J$5:J$94,$X20,1),"")</f>
      </c>
      <c r="K20" s="145">
        <f>IF(AND($X$35&gt;1,$Y20&lt;$X$35,INDEX('Fiche résultats'!K$5:K$94,$X20,1)&lt;&gt;""),INDEX('Fiche résultats'!K$5:K$94,$X20,1),"")</f>
      </c>
      <c r="L20" s="147">
        <f>IF(AND($X$35&gt;1,$Y20&lt;$X$35,INDEX('Fiche résultats'!L$5:L$94,$X20,1)&lt;&gt;""),INDEX('Fiche résultats'!L$5:L$94,$X20,1),"")</f>
      </c>
      <c r="M20" s="145">
        <f>IF(AND($X$35&gt;1,$Y20&lt;$X$35,INDEX('Fiche résultats'!M$5:M$94,$X20,1)&lt;&gt;""),INDEX('Fiche résultats'!M$5:M$94,$X20,1),"")</f>
      </c>
      <c r="N20" s="147">
        <f>IF(AND($X$35&gt;1,$Y20&lt;$X$35,INDEX('Fiche résultats'!N$5:N$94,$X20,1)&lt;&gt;""),INDEX('Fiche résultats'!N$5:N$94,$X20,1),"")</f>
      </c>
      <c r="O20" s="145">
        <f>IF(AND($X$35&gt;1,$Y20&lt;$X$35,INDEX('Fiche résultats'!O$5:O$94,$X20,1)&lt;&gt;""),INDEX('Fiche résultats'!O$5:O$94,$X20,1),"")</f>
      </c>
      <c r="P20" s="147">
        <f>IF(AND($X$35&gt;1,$Y20&lt;$X$35,INDEX('Fiche résultats'!P$5:P$94,$X20,1)&lt;&gt;""),INDEX('Fiche résultats'!P$5:P$94,$X20,1),"")</f>
      </c>
      <c r="Q20" s="145">
        <f>IF(AND($X$35&gt;1,$Y20&lt;$X$35,INDEX('Fiche résultats'!Q$5:Q$94,$X20,1)&lt;&gt;""),INDEX('Fiche résultats'!Q$5:Q$94,$X20,1),"")</f>
      </c>
      <c r="R20" s="147">
        <f>IF(AND($X$35&gt;1,$Y20&lt;$X$35,INDEX('Fiche résultats'!R$5:R$94,$X20,1)&lt;&gt;""),INDEX('Fiche résultats'!R$5:R$94,$X20,1),"")</f>
      </c>
      <c r="S20" s="148">
        <f>IF(AND($X$35&gt;1,$Y20&lt;$X$35,INDEX('Fiche résultats'!S$5:S$94,$X20,1)&lt;&gt;""),INDEX('Fiche résultats'!S$5:S$94,$X20,1),"")</f>
      </c>
      <c r="T20" s="147">
        <f>IF(AND($X$35&gt;1,$Y20&lt;$X$35,INDEX('Fiche résultats'!T$5:T$94,$X20,1)&lt;&gt;""),INDEX('Fiche résultats'!T$5:T$94,$X20,1),"")</f>
      </c>
      <c r="U20" s="149">
        <f>IF(AND($X$35&gt;1,$Y20&lt;$X$35,INDEX('Fiche résultats'!U$5:U$94,$X20,1)&lt;&gt;""),INDEX('Fiche résultats'!U$5:U$94,$X20,1),"")</f>
      </c>
      <c r="V20" s="150">
        <f>IF(AND($X$35&gt;1,$Y20&lt;$X$35,INDEX('Fiche résultats'!V$5:V$94,$X20,1)&lt;&gt;""),INDEX('Fiche résultats'!V$5:V$94,$X20,1),"")</f>
      </c>
      <c r="W20" s="97"/>
      <c r="X20" s="162">
        <f>MATCH(Y20,'Fiche résultats'!X$5:X$95,0)</f>
        <v>1</v>
      </c>
      <c r="Y20" s="143">
        <f>IF(Y19+1&lt;'Fiche résultats'!X$95,Y19+1,'Fiche résultats'!X$95)</f>
        <v>1</v>
      </c>
      <c r="Z20" s="97"/>
      <c r="AB20" s="161"/>
    </row>
    <row r="21" spans="1:28" ht="21" customHeight="1" thickBot="1">
      <c r="A21" s="145">
        <f>IF(AND($X$35&gt;1,$Y21&lt;$X$35,INDEX('Fiche résultats'!A$5:A$94,$X21,1)&lt;&gt;""),INDEX('Fiche résultats'!A$5:A$94,$X21,1),"")</f>
      </c>
      <c r="B21" s="146">
        <f>IF(AND($X$35&gt;1,$Y21&lt;$X$35,INDEX('Fiche résultats'!B$5:B$94,$X21,1)&lt;&gt;""),INDEX('Fiche résultats'!B$5:B$94,$X21,1),"")</f>
      </c>
      <c r="C21" s="146">
        <f>IF(AND($X$35&gt;1,$Y21&lt;$X$35,INDEX('Fiche résultats'!C$5:C$94,$X21,1)&lt;&gt;""),INDEX('Fiche résultats'!C$5:C$94,$X21,1),"")</f>
      </c>
      <c r="D21" s="153">
        <f>IF(AND($X$35&gt;1,$Y21&lt;$X$35,INDEX('Fiche résultats'!D$5:D$94,$X21,1)&lt;&gt;""),INDEX('Fiche résultats'!D$5:D$94,$X21,1),"")</f>
      </c>
      <c r="E21" s="152">
        <f>IF(AND($X$35&gt;1,$Y21&lt;$X$35,INDEX('Fiche résultats'!E$5:E$94,$X21,1)&lt;&gt;""),INDEX('Fiche résultats'!E$5:E$94,$X21,1),"")</f>
      </c>
      <c r="F21" s="152">
        <f>IF(AND($X$35&gt;1,$Y21&lt;$X$35,INDEX('Fiche résultats'!F$5:F$94,$X21,1)&lt;&gt;""),INDEX('Fiche résultats'!F$5:F$94,$X21,1),"")</f>
      </c>
      <c r="G21" s="145">
        <f>IF(AND($X$35&gt;1,$Y21&lt;$X$35,INDEX('Fiche résultats'!G$5:G$94,$X21,1)&lt;&gt;""),INDEX('Fiche résultats'!G$5:G$94,$X21,1),"")</f>
      </c>
      <c r="H21" s="147">
        <f>IF(AND($X$35&gt;1,$Y21&lt;$X$35,INDEX('Fiche résultats'!H$5:H$94,$X21,1)&lt;&gt;""),INDEX('Fiche résultats'!H$5:H$94,$X21,1),"")</f>
      </c>
      <c r="I21" s="145">
        <f>IF(AND($X$35&gt;1,$Y21&lt;$X$35,INDEX('Fiche résultats'!I$5:I$94,$X21,1)&lt;&gt;""),INDEX('Fiche résultats'!I$5:I$94,$X21,1),"")</f>
      </c>
      <c r="J21" s="147">
        <f>IF(AND($X$35&gt;1,$Y21&lt;$X$35,INDEX('Fiche résultats'!J$5:J$94,$X21,1)&lt;&gt;""),INDEX('Fiche résultats'!J$5:J$94,$X21,1),"")</f>
      </c>
      <c r="K21" s="145">
        <f>IF(AND($X$35&gt;1,$Y21&lt;$X$35,INDEX('Fiche résultats'!K$5:K$94,$X21,1)&lt;&gt;""),INDEX('Fiche résultats'!K$5:K$94,$X21,1),"")</f>
      </c>
      <c r="L21" s="147">
        <f>IF(AND($X$35&gt;1,$Y21&lt;$X$35,INDEX('Fiche résultats'!L$5:L$94,$X21,1)&lt;&gt;""),INDEX('Fiche résultats'!L$5:L$94,$X21,1),"")</f>
      </c>
      <c r="M21" s="145">
        <f>IF(AND($X$35&gt;1,$Y21&lt;$X$35,INDEX('Fiche résultats'!M$5:M$94,$X21,1)&lt;&gt;""),INDEX('Fiche résultats'!M$5:M$94,$X21,1),"")</f>
      </c>
      <c r="N21" s="147">
        <f>IF(AND($X$35&gt;1,$Y21&lt;$X$35,INDEX('Fiche résultats'!N$5:N$94,$X21,1)&lt;&gt;""),INDEX('Fiche résultats'!N$5:N$94,$X21,1),"")</f>
      </c>
      <c r="O21" s="145">
        <f>IF(AND($X$35&gt;1,$Y21&lt;$X$35,INDEX('Fiche résultats'!O$5:O$94,$X21,1)&lt;&gt;""),INDEX('Fiche résultats'!O$5:O$94,$X21,1),"")</f>
      </c>
      <c r="P21" s="147">
        <f>IF(AND($X$35&gt;1,$Y21&lt;$X$35,INDEX('Fiche résultats'!P$5:P$94,$X21,1)&lt;&gt;""),INDEX('Fiche résultats'!P$5:P$94,$X21,1),"")</f>
      </c>
      <c r="Q21" s="145">
        <f>IF(AND($X$35&gt;1,$Y21&lt;$X$35,INDEX('Fiche résultats'!Q$5:Q$94,$X21,1)&lt;&gt;""),INDEX('Fiche résultats'!Q$5:Q$94,$X21,1),"")</f>
      </c>
      <c r="R21" s="147">
        <f>IF(AND($X$35&gt;1,$Y21&lt;$X$35,INDEX('Fiche résultats'!R$5:R$94,$X21,1)&lt;&gt;""),INDEX('Fiche résultats'!R$5:R$94,$X21,1),"")</f>
      </c>
      <c r="S21" s="148">
        <f>IF(AND($X$35&gt;1,$Y21&lt;$X$35,INDEX('Fiche résultats'!S$5:S$94,$X21,1)&lt;&gt;""),INDEX('Fiche résultats'!S$5:S$94,$X21,1),"")</f>
      </c>
      <c r="T21" s="147">
        <f>IF(AND($X$35&gt;1,$Y21&lt;$X$35,INDEX('Fiche résultats'!T$5:T$94,$X21,1)&lt;&gt;""),INDEX('Fiche résultats'!T$5:T$94,$X21,1),"")</f>
      </c>
      <c r="U21" s="149">
        <f>IF(AND($X$35&gt;1,$Y21&lt;$X$35,INDEX('Fiche résultats'!U$5:U$94,$X21,1)&lt;&gt;""),INDEX('Fiche résultats'!U$5:U$94,$X21,1),"")</f>
      </c>
      <c r="V21" s="150">
        <f>IF(AND($X$35&gt;1,$Y21&lt;$X$35,INDEX('Fiche résultats'!V$5:V$94,$X21,1)&lt;&gt;""),INDEX('Fiche résultats'!V$5:V$94,$X21,1),"")</f>
      </c>
      <c r="W21" s="97"/>
      <c r="X21" s="162">
        <f>MATCH(Y21,'Fiche résultats'!X$5:X$95,0)</f>
        <v>1</v>
      </c>
      <c r="Y21" s="143">
        <f>IF(Y20+1&lt;'Fiche résultats'!X$95,Y20+1,'Fiche résultats'!X$95)</f>
        <v>1</v>
      </c>
      <c r="Z21" s="97"/>
      <c r="AB21" s="161"/>
    </row>
    <row r="22" spans="1:28" ht="21" customHeight="1" thickBot="1">
      <c r="A22" s="145">
        <f>IF(AND($X$35&gt;1,$Y22&lt;$X$35,INDEX('Fiche résultats'!A$5:A$94,$X22,1)&lt;&gt;""),INDEX('Fiche résultats'!A$5:A$94,$X22,1),"")</f>
      </c>
      <c r="B22" s="146">
        <f>IF(AND($X$35&gt;1,$Y22&lt;$X$35,INDEX('Fiche résultats'!B$5:B$94,$X22,1)&lt;&gt;""),INDEX('Fiche résultats'!B$5:B$94,$X22,1),"")</f>
      </c>
      <c r="C22" s="146">
        <f>IF(AND($X$35&gt;1,$Y22&lt;$X$35,INDEX('Fiche résultats'!C$5:C$94,$X22,1)&lt;&gt;""),INDEX('Fiche résultats'!C$5:C$94,$X22,1),"")</f>
      </c>
      <c r="D22" s="153">
        <f>IF(AND($X$35&gt;1,$Y22&lt;$X$35,INDEX('Fiche résultats'!D$5:D$94,$X22,1)&lt;&gt;""),INDEX('Fiche résultats'!D$5:D$94,$X22,1),"")</f>
      </c>
      <c r="E22" s="152">
        <f>IF(AND($X$35&gt;1,$Y22&lt;$X$35,INDEX('Fiche résultats'!E$5:E$94,$X22,1)&lt;&gt;""),INDEX('Fiche résultats'!E$5:E$94,$X22,1),"")</f>
      </c>
      <c r="F22" s="152">
        <f>IF(AND($X$35&gt;1,$Y22&lt;$X$35,INDEX('Fiche résultats'!F$5:F$94,$X22,1)&lt;&gt;""),INDEX('Fiche résultats'!F$5:F$94,$X22,1),"")</f>
      </c>
      <c r="G22" s="145">
        <f>IF(AND($X$35&gt;1,$Y22&lt;$X$35,INDEX('Fiche résultats'!G$5:G$94,$X22,1)&lt;&gt;""),INDEX('Fiche résultats'!G$5:G$94,$X22,1),"")</f>
      </c>
      <c r="H22" s="147">
        <f>IF(AND($X$35&gt;1,$Y22&lt;$X$35,INDEX('Fiche résultats'!H$5:H$94,$X22,1)&lt;&gt;""),INDEX('Fiche résultats'!H$5:H$94,$X22,1),"")</f>
      </c>
      <c r="I22" s="145">
        <f>IF(AND($X$35&gt;1,$Y22&lt;$X$35,INDEX('Fiche résultats'!I$5:I$94,$X22,1)&lt;&gt;""),INDEX('Fiche résultats'!I$5:I$94,$X22,1),"")</f>
      </c>
      <c r="J22" s="147">
        <f>IF(AND($X$35&gt;1,$Y22&lt;$X$35,INDEX('Fiche résultats'!J$5:J$94,$X22,1)&lt;&gt;""),INDEX('Fiche résultats'!J$5:J$94,$X22,1),"")</f>
      </c>
      <c r="K22" s="145">
        <f>IF(AND($X$35&gt;1,$Y22&lt;$X$35,INDEX('Fiche résultats'!K$5:K$94,$X22,1)&lt;&gt;""),INDEX('Fiche résultats'!K$5:K$94,$X22,1),"")</f>
      </c>
      <c r="L22" s="147">
        <f>IF(AND($X$35&gt;1,$Y22&lt;$X$35,INDEX('Fiche résultats'!L$5:L$94,$X22,1)&lt;&gt;""),INDEX('Fiche résultats'!L$5:L$94,$X22,1),"")</f>
      </c>
      <c r="M22" s="145">
        <f>IF(AND($X$35&gt;1,$Y22&lt;$X$35,INDEX('Fiche résultats'!M$5:M$94,$X22,1)&lt;&gt;""),INDEX('Fiche résultats'!M$5:M$94,$X22,1),"")</f>
      </c>
      <c r="N22" s="147">
        <f>IF(AND($X$35&gt;1,$Y22&lt;$X$35,INDEX('Fiche résultats'!N$5:N$94,$X22,1)&lt;&gt;""),INDEX('Fiche résultats'!N$5:N$94,$X22,1),"")</f>
      </c>
      <c r="O22" s="145">
        <f>IF(AND($X$35&gt;1,$Y22&lt;$X$35,INDEX('Fiche résultats'!O$5:O$94,$X22,1)&lt;&gt;""),INDEX('Fiche résultats'!O$5:O$94,$X22,1),"")</f>
      </c>
      <c r="P22" s="147">
        <f>IF(AND($X$35&gt;1,$Y22&lt;$X$35,INDEX('Fiche résultats'!P$5:P$94,$X22,1)&lt;&gt;""),INDEX('Fiche résultats'!P$5:P$94,$X22,1),"")</f>
      </c>
      <c r="Q22" s="145">
        <f>IF(AND($X$35&gt;1,$Y22&lt;$X$35,INDEX('Fiche résultats'!Q$5:Q$94,$X22,1)&lt;&gt;""),INDEX('Fiche résultats'!Q$5:Q$94,$X22,1),"")</f>
      </c>
      <c r="R22" s="147">
        <f>IF(AND($X$35&gt;1,$Y22&lt;$X$35,INDEX('Fiche résultats'!R$5:R$94,$X22,1)&lt;&gt;""),INDEX('Fiche résultats'!R$5:R$94,$X22,1),"")</f>
      </c>
      <c r="S22" s="148">
        <f>IF(AND($X$35&gt;1,$Y22&lt;$X$35,INDEX('Fiche résultats'!S$5:S$94,$X22,1)&lt;&gt;""),INDEX('Fiche résultats'!S$5:S$94,$X22,1),"")</f>
      </c>
      <c r="T22" s="147">
        <f>IF(AND($X$35&gt;1,$Y22&lt;$X$35,INDEX('Fiche résultats'!T$5:T$94,$X22,1)&lt;&gt;""),INDEX('Fiche résultats'!T$5:T$94,$X22,1),"")</f>
      </c>
      <c r="U22" s="149">
        <f>IF(AND($X$35&gt;1,$Y22&lt;$X$35,INDEX('Fiche résultats'!U$5:U$94,$X22,1)&lt;&gt;""),INDEX('Fiche résultats'!U$5:U$94,$X22,1),"")</f>
      </c>
      <c r="V22" s="150">
        <f>IF(AND($X$35&gt;1,$Y22&lt;$X$35,INDEX('Fiche résultats'!V$5:V$94,$X22,1)&lt;&gt;""),INDEX('Fiche résultats'!V$5:V$94,$X22,1),"")</f>
      </c>
      <c r="W22" s="97"/>
      <c r="X22" s="162">
        <f>MATCH(Y22,'Fiche résultats'!X$5:X$95,0)</f>
        <v>1</v>
      </c>
      <c r="Y22" s="143">
        <f>IF(Y21+1&lt;'Fiche résultats'!X$95,Y21+1,'Fiche résultats'!X$95)</f>
        <v>1</v>
      </c>
      <c r="Z22" s="97"/>
      <c r="AB22" s="161"/>
    </row>
    <row r="23" spans="1:28" ht="21" customHeight="1" thickBot="1">
      <c r="A23" s="145">
        <f>IF(AND($X$35&gt;1,$Y23&lt;$X$35,INDEX('Fiche résultats'!A$5:A$94,$X23,1)&lt;&gt;""),INDEX('Fiche résultats'!A$5:A$94,$X23,1),"")</f>
      </c>
      <c r="B23" s="146">
        <f>IF(AND($X$35&gt;1,$Y23&lt;$X$35,INDEX('Fiche résultats'!B$5:B$94,$X23,1)&lt;&gt;""),INDEX('Fiche résultats'!B$5:B$94,$X23,1),"")</f>
      </c>
      <c r="C23" s="146">
        <f>IF(AND($X$35&gt;1,$Y23&lt;$X$35,INDEX('Fiche résultats'!C$5:C$94,$X23,1)&lt;&gt;""),INDEX('Fiche résultats'!C$5:C$94,$X23,1),"")</f>
      </c>
      <c r="D23" s="153">
        <f>IF(AND($X$35&gt;1,$Y23&lt;$X$35,INDEX('Fiche résultats'!D$5:D$94,$X23,1)&lt;&gt;""),INDEX('Fiche résultats'!D$5:D$94,$X23,1),"")</f>
      </c>
      <c r="E23" s="152">
        <f>IF(AND($X$35&gt;1,$Y23&lt;$X$35,INDEX('Fiche résultats'!E$5:E$94,$X23,1)&lt;&gt;""),INDEX('Fiche résultats'!E$5:E$94,$X23,1),"")</f>
      </c>
      <c r="F23" s="152">
        <f>IF(AND($X$35&gt;1,$Y23&lt;$X$35,INDEX('Fiche résultats'!F$5:F$94,$X23,1)&lt;&gt;""),INDEX('Fiche résultats'!F$5:F$94,$X23,1),"")</f>
      </c>
      <c r="G23" s="145">
        <f>IF(AND($X$35&gt;1,$Y23&lt;$X$35,INDEX('Fiche résultats'!G$5:G$94,$X23,1)&lt;&gt;""),INDEX('Fiche résultats'!G$5:G$94,$X23,1),"")</f>
      </c>
      <c r="H23" s="147">
        <f>IF(AND($X$35&gt;1,$Y23&lt;$X$35,INDEX('Fiche résultats'!H$5:H$94,$X23,1)&lt;&gt;""),INDEX('Fiche résultats'!H$5:H$94,$X23,1),"")</f>
      </c>
      <c r="I23" s="145">
        <f>IF(AND($X$35&gt;1,$Y23&lt;$X$35,INDEX('Fiche résultats'!I$5:I$94,$X23,1)&lt;&gt;""),INDEX('Fiche résultats'!I$5:I$94,$X23,1),"")</f>
      </c>
      <c r="J23" s="147">
        <f>IF(AND($X$35&gt;1,$Y23&lt;$X$35,INDEX('Fiche résultats'!J$5:J$94,$X23,1)&lt;&gt;""),INDEX('Fiche résultats'!J$5:J$94,$X23,1),"")</f>
      </c>
      <c r="K23" s="145">
        <f>IF(AND($X$35&gt;1,$Y23&lt;$X$35,INDEX('Fiche résultats'!K$5:K$94,$X23,1)&lt;&gt;""),INDEX('Fiche résultats'!K$5:K$94,$X23,1),"")</f>
      </c>
      <c r="L23" s="147">
        <f>IF(AND($X$35&gt;1,$Y23&lt;$X$35,INDEX('Fiche résultats'!L$5:L$94,$X23,1)&lt;&gt;""),INDEX('Fiche résultats'!L$5:L$94,$X23,1),"")</f>
      </c>
      <c r="M23" s="145">
        <f>IF(AND($X$35&gt;1,$Y23&lt;$X$35,INDEX('Fiche résultats'!M$5:M$94,$X23,1)&lt;&gt;""),INDEX('Fiche résultats'!M$5:M$94,$X23,1),"")</f>
      </c>
      <c r="N23" s="147">
        <f>IF(AND($X$35&gt;1,$Y23&lt;$X$35,INDEX('Fiche résultats'!N$5:N$94,$X23,1)&lt;&gt;""),INDEX('Fiche résultats'!N$5:N$94,$X23,1),"")</f>
      </c>
      <c r="O23" s="145">
        <f>IF(AND($X$35&gt;1,$Y23&lt;$X$35,INDEX('Fiche résultats'!O$5:O$94,$X23,1)&lt;&gt;""),INDEX('Fiche résultats'!O$5:O$94,$X23,1),"")</f>
      </c>
      <c r="P23" s="147">
        <f>IF(AND($X$35&gt;1,$Y23&lt;$X$35,INDEX('Fiche résultats'!P$5:P$94,$X23,1)&lt;&gt;""),INDEX('Fiche résultats'!P$5:P$94,$X23,1),"")</f>
      </c>
      <c r="Q23" s="145">
        <f>IF(AND($X$35&gt;1,$Y23&lt;$X$35,INDEX('Fiche résultats'!Q$5:Q$94,$X23,1)&lt;&gt;""),INDEX('Fiche résultats'!Q$5:Q$94,$X23,1),"")</f>
      </c>
      <c r="R23" s="147">
        <f>IF(AND($X$35&gt;1,$Y23&lt;$X$35,INDEX('Fiche résultats'!R$5:R$94,$X23,1)&lt;&gt;""),INDEX('Fiche résultats'!R$5:R$94,$X23,1),"")</f>
      </c>
      <c r="S23" s="148">
        <f>IF(AND($X$35&gt;1,$Y23&lt;$X$35,INDEX('Fiche résultats'!S$5:S$94,$X23,1)&lt;&gt;""),INDEX('Fiche résultats'!S$5:S$94,$X23,1),"")</f>
      </c>
      <c r="T23" s="147">
        <f>IF(AND($X$35&gt;1,$Y23&lt;$X$35,INDEX('Fiche résultats'!T$5:T$94,$X23,1)&lt;&gt;""),INDEX('Fiche résultats'!T$5:T$94,$X23,1),"")</f>
      </c>
      <c r="U23" s="149">
        <f>IF(AND($X$35&gt;1,$Y23&lt;$X$35,INDEX('Fiche résultats'!U$5:U$94,$X23,1)&lt;&gt;""),INDEX('Fiche résultats'!U$5:U$94,$X23,1),"")</f>
      </c>
      <c r="V23" s="150">
        <f>IF(AND($X$35&gt;1,$Y23&lt;$X$35,INDEX('Fiche résultats'!V$5:V$94,$X23,1)&lt;&gt;""),INDEX('Fiche résultats'!V$5:V$94,$X23,1),"")</f>
      </c>
      <c r="W23" s="97"/>
      <c r="X23" s="162">
        <f>MATCH(Y23,'Fiche résultats'!X$5:X$95,0)</f>
        <v>1</v>
      </c>
      <c r="Y23" s="143">
        <f>IF(Y22+1&lt;'Fiche résultats'!X$95,Y22+1,'Fiche résultats'!X$95)</f>
        <v>1</v>
      </c>
      <c r="Z23" s="97"/>
      <c r="AB23" s="161"/>
    </row>
    <row r="24" spans="1:28" ht="21" customHeight="1" thickBot="1">
      <c r="A24" s="145">
        <f>IF(AND($X$35&gt;1,$Y24&lt;$X$35,INDEX('Fiche résultats'!A$5:A$94,$X24,1)&lt;&gt;""),INDEX('Fiche résultats'!A$5:A$94,$X24,1),"")</f>
      </c>
      <c r="B24" s="146">
        <f>IF(AND($X$35&gt;1,$Y24&lt;$X$35,INDEX('Fiche résultats'!B$5:B$94,$X24,1)&lt;&gt;""),INDEX('Fiche résultats'!B$5:B$94,$X24,1),"")</f>
      </c>
      <c r="C24" s="146">
        <f>IF(AND($X$35&gt;1,$Y24&lt;$X$35,INDEX('Fiche résultats'!C$5:C$94,$X24,1)&lt;&gt;""),INDEX('Fiche résultats'!C$5:C$94,$X24,1),"")</f>
      </c>
      <c r="D24" s="153">
        <f>IF(AND($X$35&gt;1,$Y24&lt;$X$35,INDEX('Fiche résultats'!D$5:D$94,$X24,1)&lt;&gt;""),INDEX('Fiche résultats'!D$5:D$94,$X24,1),"")</f>
      </c>
      <c r="E24" s="152">
        <f>IF(AND($X$35&gt;1,$Y24&lt;$X$35,INDEX('Fiche résultats'!E$5:E$94,$X24,1)&lt;&gt;""),INDEX('Fiche résultats'!E$5:E$94,$X24,1),"")</f>
      </c>
      <c r="F24" s="152">
        <f>IF(AND($X$35&gt;1,$Y24&lt;$X$35,INDEX('Fiche résultats'!F$5:F$94,$X24,1)&lt;&gt;""),INDEX('Fiche résultats'!F$5:F$94,$X24,1),"")</f>
      </c>
      <c r="G24" s="145">
        <f>IF(AND($X$35&gt;1,$Y24&lt;$X$35,INDEX('Fiche résultats'!G$5:G$94,$X24,1)&lt;&gt;""),INDEX('Fiche résultats'!G$5:G$94,$X24,1),"")</f>
      </c>
      <c r="H24" s="147">
        <f>IF(AND($X$35&gt;1,$Y24&lt;$X$35,INDEX('Fiche résultats'!H$5:H$94,$X24,1)&lt;&gt;""),INDEX('Fiche résultats'!H$5:H$94,$X24,1),"")</f>
      </c>
      <c r="I24" s="145">
        <f>IF(AND($X$35&gt;1,$Y24&lt;$X$35,INDEX('Fiche résultats'!I$5:I$94,$X24,1)&lt;&gt;""),INDEX('Fiche résultats'!I$5:I$94,$X24,1),"")</f>
      </c>
      <c r="J24" s="147">
        <f>IF(AND($X$35&gt;1,$Y24&lt;$X$35,INDEX('Fiche résultats'!J$5:J$94,$X24,1)&lt;&gt;""),INDEX('Fiche résultats'!J$5:J$94,$X24,1),"")</f>
      </c>
      <c r="K24" s="145">
        <f>IF(AND($X$35&gt;1,$Y24&lt;$X$35,INDEX('Fiche résultats'!K$5:K$94,$X24,1)&lt;&gt;""),INDEX('Fiche résultats'!K$5:K$94,$X24,1),"")</f>
      </c>
      <c r="L24" s="147">
        <f>IF(AND($X$35&gt;1,$Y24&lt;$X$35,INDEX('Fiche résultats'!L$5:L$94,$X24,1)&lt;&gt;""),INDEX('Fiche résultats'!L$5:L$94,$X24,1),"")</f>
      </c>
      <c r="M24" s="145">
        <f>IF(AND($X$35&gt;1,$Y24&lt;$X$35,INDEX('Fiche résultats'!M$5:M$94,$X24,1)&lt;&gt;""),INDEX('Fiche résultats'!M$5:M$94,$X24,1),"")</f>
      </c>
      <c r="N24" s="147">
        <f>IF(AND($X$35&gt;1,$Y24&lt;$X$35,INDEX('Fiche résultats'!N$5:N$94,$X24,1)&lt;&gt;""),INDEX('Fiche résultats'!N$5:N$94,$X24,1),"")</f>
      </c>
      <c r="O24" s="145">
        <f>IF(AND($X$35&gt;1,$Y24&lt;$X$35,INDEX('Fiche résultats'!O$5:O$94,$X24,1)&lt;&gt;""),INDEX('Fiche résultats'!O$5:O$94,$X24,1),"")</f>
      </c>
      <c r="P24" s="147">
        <f>IF(AND($X$35&gt;1,$Y24&lt;$X$35,INDEX('Fiche résultats'!P$5:P$94,$X24,1)&lt;&gt;""),INDEX('Fiche résultats'!P$5:P$94,$X24,1),"")</f>
      </c>
      <c r="Q24" s="145">
        <f>IF(AND($X$35&gt;1,$Y24&lt;$X$35,INDEX('Fiche résultats'!Q$5:Q$94,$X24,1)&lt;&gt;""),INDEX('Fiche résultats'!Q$5:Q$94,$X24,1),"")</f>
      </c>
      <c r="R24" s="147">
        <f>IF(AND($X$35&gt;1,$Y24&lt;$X$35,INDEX('Fiche résultats'!R$5:R$94,$X24,1)&lt;&gt;""),INDEX('Fiche résultats'!R$5:R$94,$X24,1),"")</f>
      </c>
      <c r="S24" s="148">
        <f>IF(AND($X$35&gt;1,$Y24&lt;$X$35,INDEX('Fiche résultats'!S$5:S$94,$X24,1)&lt;&gt;""),INDEX('Fiche résultats'!S$5:S$94,$X24,1),"")</f>
      </c>
      <c r="T24" s="147">
        <f>IF(AND($X$35&gt;1,$Y24&lt;$X$35,INDEX('Fiche résultats'!T$5:T$94,$X24,1)&lt;&gt;""),INDEX('Fiche résultats'!T$5:T$94,$X24,1),"")</f>
      </c>
      <c r="U24" s="149">
        <f>IF(AND($X$35&gt;1,$Y24&lt;$X$35,INDEX('Fiche résultats'!U$5:U$94,$X24,1)&lt;&gt;""),INDEX('Fiche résultats'!U$5:U$94,$X24,1),"")</f>
      </c>
      <c r="V24" s="150">
        <f>IF(AND($X$35&gt;1,$Y24&lt;$X$35,INDEX('Fiche résultats'!V$5:V$94,$X24,1)&lt;&gt;""),INDEX('Fiche résultats'!V$5:V$94,$X24,1),"")</f>
      </c>
      <c r="W24" s="97"/>
      <c r="X24" s="162">
        <f>MATCH(Y24,'Fiche résultats'!X$5:X$95,0)</f>
        <v>1</v>
      </c>
      <c r="Y24" s="143">
        <f>IF(Y23+1&lt;'Fiche résultats'!X$95,Y23+1,'Fiche résultats'!X$95)</f>
        <v>1</v>
      </c>
      <c r="Z24" s="97"/>
      <c r="AB24" s="161"/>
    </row>
    <row r="25" spans="1:26" ht="21" customHeight="1" thickBot="1">
      <c r="A25" s="145">
        <f>IF(AND($X$35&gt;1,$Y25&lt;$X$35,INDEX('Fiche résultats'!A$5:A$94,$X25,1)&lt;&gt;""),INDEX('Fiche résultats'!A$5:A$94,$X25,1),"")</f>
      </c>
      <c r="B25" s="146">
        <f>IF(AND($X$35&gt;1,$Y25&lt;$X$35,INDEX('Fiche résultats'!B$5:B$94,$X25,1)&lt;&gt;""),INDEX('Fiche résultats'!B$5:B$94,$X25,1),"")</f>
      </c>
      <c r="C25" s="146">
        <f>IF(AND($X$35&gt;1,$Y25&lt;$X$35,INDEX('Fiche résultats'!C$5:C$94,$X25,1)&lt;&gt;""),INDEX('Fiche résultats'!C$5:C$94,$X25,1),"")</f>
      </c>
      <c r="D25" s="153">
        <f>IF(AND($X$35&gt;1,$Y25&lt;$X$35,INDEX('Fiche résultats'!D$5:D$94,$X25,1)&lt;&gt;""),INDEX('Fiche résultats'!D$5:D$94,$X25,1),"")</f>
      </c>
      <c r="E25" s="152">
        <f>IF(AND($X$35&gt;1,$Y25&lt;$X$35,INDEX('Fiche résultats'!E$5:E$94,$X25,1)&lt;&gt;""),INDEX('Fiche résultats'!E$5:E$94,$X25,1),"")</f>
      </c>
      <c r="F25" s="152">
        <f>IF(AND($X$35&gt;1,$Y25&lt;$X$35,INDEX('Fiche résultats'!F$5:F$94,$X25,1)&lt;&gt;""),INDEX('Fiche résultats'!F$5:F$94,$X25,1),"")</f>
      </c>
      <c r="G25" s="145">
        <f>IF(AND($X$35&gt;1,$Y25&lt;$X$35,INDEX('Fiche résultats'!G$5:G$94,$X25,1)&lt;&gt;""),INDEX('Fiche résultats'!G$5:G$94,$X25,1),"")</f>
      </c>
      <c r="H25" s="147">
        <f>IF(AND($X$35&gt;1,$Y25&lt;$X$35,INDEX('Fiche résultats'!H$5:H$94,$X25,1)&lt;&gt;""),INDEX('Fiche résultats'!H$5:H$94,$X25,1),"")</f>
      </c>
      <c r="I25" s="145">
        <f>IF(AND($X$35&gt;1,$Y25&lt;$X$35,INDEX('Fiche résultats'!I$5:I$94,$X25,1)&lt;&gt;""),INDEX('Fiche résultats'!I$5:I$94,$X25,1),"")</f>
      </c>
      <c r="J25" s="147">
        <f>IF(AND($X$35&gt;1,$Y25&lt;$X$35,INDEX('Fiche résultats'!J$5:J$94,$X25,1)&lt;&gt;""),INDEX('Fiche résultats'!J$5:J$94,$X25,1),"")</f>
      </c>
      <c r="K25" s="145">
        <f>IF(AND($X$35&gt;1,$Y25&lt;$X$35,INDEX('Fiche résultats'!K$5:K$94,$X25,1)&lt;&gt;""),INDEX('Fiche résultats'!K$5:K$94,$X25,1),"")</f>
      </c>
      <c r="L25" s="147">
        <f>IF(AND($X$35&gt;1,$Y25&lt;$X$35,INDEX('Fiche résultats'!L$5:L$94,$X25,1)&lt;&gt;""),INDEX('Fiche résultats'!L$5:L$94,$X25,1),"")</f>
      </c>
      <c r="M25" s="145">
        <f>IF(AND($X$35&gt;1,$Y25&lt;$X$35,INDEX('Fiche résultats'!M$5:M$94,$X25,1)&lt;&gt;""),INDEX('Fiche résultats'!M$5:M$94,$X25,1),"")</f>
      </c>
      <c r="N25" s="147">
        <f>IF(AND($X$35&gt;1,$Y25&lt;$X$35,INDEX('Fiche résultats'!N$5:N$94,$X25,1)&lt;&gt;""),INDEX('Fiche résultats'!N$5:N$94,$X25,1),"")</f>
      </c>
      <c r="O25" s="145">
        <f>IF(AND($X$35&gt;1,$Y25&lt;$X$35,INDEX('Fiche résultats'!O$5:O$94,$X25,1)&lt;&gt;""),INDEX('Fiche résultats'!O$5:O$94,$X25,1),"")</f>
      </c>
      <c r="P25" s="147">
        <f>IF(AND($X$35&gt;1,$Y25&lt;$X$35,INDEX('Fiche résultats'!P$5:P$94,$X25,1)&lt;&gt;""),INDEX('Fiche résultats'!P$5:P$94,$X25,1),"")</f>
      </c>
      <c r="Q25" s="145">
        <f>IF(AND($X$35&gt;1,$Y25&lt;$X$35,INDEX('Fiche résultats'!Q$5:Q$94,$X25,1)&lt;&gt;""),INDEX('Fiche résultats'!Q$5:Q$94,$X25,1),"")</f>
      </c>
      <c r="R25" s="147">
        <f>IF(AND($X$35&gt;1,$Y25&lt;$X$35,INDEX('Fiche résultats'!R$5:R$94,$X25,1)&lt;&gt;""),INDEX('Fiche résultats'!R$5:R$94,$X25,1),"")</f>
      </c>
      <c r="S25" s="148">
        <f>IF(AND($X$35&gt;1,$Y25&lt;$X$35,INDEX('Fiche résultats'!S$5:S$94,$X25,1)&lt;&gt;""),INDEX('Fiche résultats'!S$5:S$94,$X25,1),"")</f>
      </c>
      <c r="T25" s="147">
        <f>IF(AND($X$35&gt;1,$Y25&lt;$X$35,INDEX('Fiche résultats'!T$5:T$94,$X25,1)&lt;&gt;""),INDEX('Fiche résultats'!T$5:T$94,$X25,1),"")</f>
      </c>
      <c r="U25" s="149">
        <f>IF(AND($X$35&gt;1,$Y25&lt;$X$35,INDEX('Fiche résultats'!U$5:U$94,$X25,1)&lt;&gt;""),INDEX('Fiche résultats'!U$5:U$94,$X25,1),"")</f>
      </c>
      <c r="V25" s="150">
        <f>IF(AND($X$35&gt;1,$Y25&lt;$X$35,INDEX('Fiche résultats'!V$5:V$94,$X25,1)&lt;&gt;""),INDEX('Fiche résultats'!V$5:V$94,$X25,1),"")</f>
      </c>
      <c r="W25" s="97"/>
      <c r="X25" s="162">
        <f>MATCH(Y25,'Fiche résultats'!X$5:X$95,0)</f>
        <v>1</v>
      </c>
      <c r="Y25" s="143">
        <f>IF(Y24+1&lt;'Fiche résultats'!X$95,Y24+1,'Fiche résultats'!X$95)</f>
        <v>1</v>
      </c>
      <c r="Z25" s="97"/>
    </row>
    <row r="26" spans="1:26" ht="21" customHeight="1" thickBot="1">
      <c r="A26" s="145">
        <f>IF(AND($X$35&gt;1,$Y26&lt;$X$35,INDEX('Fiche résultats'!A$5:A$94,$X26,1)&lt;&gt;""),INDEX('Fiche résultats'!A$5:A$94,$X26,1),"")</f>
      </c>
      <c r="B26" s="146">
        <f>IF(AND($X$35&gt;1,$Y26&lt;$X$35,INDEX('Fiche résultats'!B$5:B$94,$X26,1)&lt;&gt;""),INDEX('Fiche résultats'!B$5:B$94,$X26,1),"")</f>
      </c>
      <c r="C26" s="146">
        <f>IF(AND($X$35&gt;1,$Y26&lt;$X$35,INDEX('Fiche résultats'!C$5:C$94,$X26,1)&lt;&gt;""),INDEX('Fiche résultats'!C$5:C$94,$X26,1),"")</f>
      </c>
      <c r="D26" s="153">
        <f>IF(AND($X$35&gt;1,$Y26&lt;$X$35,INDEX('Fiche résultats'!D$5:D$94,$X26,1)&lt;&gt;""),INDEX('Fiche résultats'!D$5:D$94,$X26,1),"")</f>
      </c>
      <c r="E26" s="152">
        <f>IF(AND($X$35&gt;1,$Y26&lt;$X$35,INDEX('Fiche résultats'!E$5:E$94,$X26,1)&lt;&gt;""),INDEX('Fiche résultats'!E$5:E$94,$X26,1),"")</f>
      </c>
      <c r="F26" s="152">
        <f>IF(AND($X$35&gt;1,$Y26&lt;$X$35,INDEX('Fiche résultats'!F$5:F$94,$X26,1)&lt;&gt;""),INDEX('Fiche résultats'!F$5:F$94,$X26,1),"")</f>
      </c>
      <c r="G26" s="145">
        <f>IF(AND($X$35&gt;1,$Y26&lt;$X$35,INDEX('Fiche résultats'!G$5:G$94,$X26,1)&lt;&gt;""),INDEX('Fiche résultats'!G$5:G$94,$X26,1),"")</f>
      </c>
      <c r="H26" s="147">
        <f>IF(AND($X$35&gt;1,$Y26&lt;$X$35,INDEX('Fiche résultats'!H$5:H$94,$X26,1)&lt;&gt;""),INDEX('Fiche résultats'!H$5:H$94,$X26,1),"")</f>
      </c>
      <c r="I26" s="145">
        <f>IF(AND($X$35&gt;1,$Y26&lt;$X$35,INDEX('Fiche résultats'!I$5:I$94,$X26,1)&lt;&gt;""),INDEX('Fiche résultats'!I$5:I$94,$X26,1),"")</f>
      </c>
      <c r="J26" s="147">
        <f>IF(AND($X$35&gt;1,$Y26&lt;$X$35,INDEX('Fiche résultats'!J$5:J$94,$X26,1)&lt;&gt;""),INDEX('Fiche résultats'!J$5:J$94,$X26,1),"")</f>
      </c>
      <c r="K26" s="145">
        <f>IF(AND($X$35&gt;1,$Y26&lt;$X$35,INDEX('Fiche résultats'!K$5:K$94,$X26,1)&lt;&gt;""),INDEX('Fiche résultats'!K$5:K$94,$X26,1),"")</f>
      </c>
      <c r="L26" s="147">
        <f>IF(AND($X$35&gt;1,$Y26&lt;$X$35,INDEX('Fiche résultats'!L$5:L$94,$X26,1)&lt;&gt;""),INDEX('Fiche résultats'!L$5:L$94,$X26,1),"")</f>
      </c>
      <c r="M26" s="145">
        <f>IF(AND($X$35&gt;1,$Y26&lt;$X$35,INDEX('Fiche résultats'!M$5:M$94,$X26,1)&lt;&gt;""),INDEX('Fiche résultats'!M$5:M$94,$X26,1),"")</f>
      </c>
      <c r="N26" s="147">
        <f>IF(AND($X$35&gt;1,$Y26&lt;$X$35,INDEX('Fiche résultats'!N$5:N$94,$X26,1)&lt;&gt;""),INDEX('Fiche résultats'!N$5:N$94,$X26,1),"")</f>
      </c>
      <c r="O26" s="145">
        <f>IF(AND($X$35&gt;1,$Y26&lt;$X$35,INDEX('Fiche résultats'!O$5:O$94,$X26,1)&lt;&gt;""),INDEX('Fiche résultats'!O$5:O$94,$X26,1),"")</f>
      </c>
      <c r="P26" s="147">
        <f>IF(AND($X$35&gt;1,$Y26&lt;$X$35,INDEX('Fiche résultats'!P$5:P$94,$X26,1)&lt;&gt;""),INDEX('Fiche résultats'!P$5:P$94,$X26,1),"")</f>
      </c>
      <c r="Q26" s="145">
        <f>IF(AND($X$35&gt;1,$Y26&lt;$X$35,INDEX('Fiche résultats'!Q$5:Q$94,$X26,1)&lt;&gt;""),INDEX('Fiche résultats'!Q$5:Q$94,$X26,1),"")</f>
      </c>
      <c r="R26" s="147">
        <f>IF(AND($X$35&gt;1,$Y26&lt;$X$35,INDEX('Fiche résultats'!R$5:R$94,$X26,1)&lt;&gt;""),INDEX('Fiche résultats'!R$5:R$94,$X26,1),"")</f>
      </c>
      <c r="S26" s="148">
        <f>IF(AND($X$35&gt;1,$Y26&lt;$X$35,INDEX('Fiche résultats'!S$5:S$94,$X26,1)&lt;&gt;""),INDEX('Fiche résultats'!S$5:S$94,$X26,1),"")</f>
      </c>
      <c r="T26" s="147">
        <f>IF(AND($X$35&gt;1,$Y26&lt;$X$35,INDEX('Fiche résultats'!T$5:T$94,$X26,1)&lt;&gt;""),INDEX('Fiche résultats'!T$5:T$94,$X26,1),"")</f>
      </c>
      <c r="U26" s="149">
        <f>IF(AND($X$35&gt;1,$Y26&lt;$X$35,INDEX('Fiche résultats'!U$5:U$94,$X26,1)&lt;&gt;""),INDEX('Fiche résultats'!U$5:U$94,$X26,1),"")</f>
      </c>
      <c r="V26" s="150">
        <f>IF(AND($X$35&gt;1,$Y26&lt;$X$35,INDEX('Fiche résultats'!V$5:V$94,$X26,1)&lt;&gt;""),INDEX('Fiche résultats'!V$5:V$94,$X26,1),"")</f>
      </c>
      <c r="W26" s="97"/>
      <c r="X26" s="162">
        <f>MATCH(Y26,'Fiche résultats'!X$5:X$95,0)</f>
        <v>1</v>
      </c>
      <c r="Y26" s="143">
        <f>IF(Y25+1&lt;'Fiche résultats'!X$95,Y25+1,'Fiche résultats'!X$95)</f>
        <v>1</v>
      </c>
      <c r="Z26" s="97"/>
    </row>
    <row r="27" spans="1:26" ht="21" customHeight="1" thickBot="1">
      <c r="A27" s="145">
        <f>IF(AND($X$35&gt;1,$Y27&lt;$X$35,INDEX('Fiche résultats'!A$5:A$94,$X27,1)&lt;&gt;""),INDEX('Fiche résultats'!A$5:A$94,$X27,1),"")</f>
      </c>
      <c r="B27" s="146">
        <f>IF(AND($X$35&gt;1,$Y27&lt;$X$35,INDEX('Fiche résultats'!B$5:B$94,$X27,1)&lt;&gt;""),INDEX('Fiche résultats'!B$5:B$94,$X27,1),"")</f>
      </c>
      <c r="C27" s="146">
        <f>IF(AND($X$35&gt;1,$Y27&lt;$X$35,INDEX('Fiche résultats'!C$5:C$94,$X27,1)&lt;&gt;""),INDEX('Fiche résultats'!C$5:C$94,$X27,1),"")</f>
      </c>
      <c r="D27" s="153">
        <f>IF(AND($X$35&gt;1,$Y27&lt;$X$35,INDEX('Fiche résultats'!D$5:D$94,$X27,1)&lt;&gt;""),INDEX('Fiche résultats'!D$5:D$94,$X27,1),"")</f>
      </c>
      <c r="E27" s="152">
        <f>IF(AND($X$35&gt;1,$Y27&lt;$X$35,INDEX('Fiche résultats'!E$5:E$94,$X27,1)&lt;&gt;""),INDEX('Fiche résultats'!E$5:E$94,$X27,1),"")</f>
      </c>
      <c r="F27" s="152">
        <f>IF(AND($X$35&gt;1,$Y27&lt;$X$35,INDEX('Fiche résultats'!F$5:F$94,$X27,1)&lt;&gt;""),INDEX('Fiche résultats'!F$5:F$94,$X27,1),"")</f>
      </c>
      <c r="G27" s="145">
        <f>IF(AND($X$35&gt;1,$Y27&lt;$X$35,INDEX('Fiche résultats'!G$5:G$94,$X27,1)&lt;&gt;""),INDEX('Fiche résultats'!G$5:G$94,$X27,1),"")</f>
      </c>
      <c r="H27" s="147">
        <f>IF(AND($X$35&gt;1,$Y27&lt;$X$35,INDEX('Fiche résultats'!H$5:H$94,$X27,1)&lt;&gt;""),INDEX('Fiche résultats'!H$5:H$94,$X27,1),"")</f>
      </c>
      <c r="I27" s="145">
        <f>IF(AND($X$35&gt;1,$Y27&lt;$X$35,INDEX('Fiche résultats'!I$5:I$94,$X27,1)&lt;&gt;""),INDEX('Fiche résultats'!I$5:I$94,$X27,1),"")</f>
      </c>
      <c r="J27" s="147">
        <f>IF(AND($X$35&gt;1,$Y27&lt;$X$35,INDEX('Fiche résultats'!J$5:J$94,$X27,1)&lt;&gt;""),INDEX('Fiche résultats'!J$5:J$94,$X27,1),"")</f>
      </c>
      <c r="K27" s="145">
        <f>IF(AND($X$35&gt;1,$Y27&lt;$X$35,INDEX('Fiche résultats'!K$5:K$94,$X27,1)&lt;&gt;""),INDEX('Fiche résultats'!K$5:K$94,$X27,1),"")</f>
      </c>
      <c r="L27" s="147">
        <f>IF(AND($X$35&gt;1,$Y27&lt;$X$35,INDEX('Fiche résultats'!L$5:L$94,$X27,1)&lt;&gt;""),INDEX('Fiche résultats'!L$5:L$94,$X27,1),"")</f>
      </c>
      <c r="M27" s="145">
        <f>IF(AND($X$35&gt;1,$Y27&lt;$X$35,INDEX('Fiche résultats'!M$5:M$94,$X27,1)&lt;&gt;""),INDEX('Fiche résultats'!M$5:M$94,$X27,1),"")</f>
      </c>
      <c r="N27" s="147">
        <f>IF(AND($X$35&gt;1,$Y27&lt;$X$35,INDEX('Fiche résultats'!N$5:N$94,$X27,1)&lt;&gt;""),INDEX('Fiche résultats'!N$5:N$94,$X27,1),"")</f>
      </c>
      <c r="O27" s="145">
        <f>IF(AND($X$35&gt;1,$Y27&lt;$X$35,INDEX('Fiche résultats'!O$5:O$94,$X27,1)&lt;&gt;""),INDEX('Fiche résultats'!O$5:O$94,$X27,1),"")</f>
      </c>
      <c r="P27" s="147">
        <f>IF(AND($X$35&gt;1,$Y27&lt;$X$35,INDEX('Fiche résultats'!P$5:P$94,$X27,1)&lt;&gt;""),INDEX('Fiche résultats'!P$5:P$94,$X27,1),"")</f>
      </c>
      <c r="Q27" s="145">
        <f>IF(AND($X$35&gt;1,$Y27&lt;$X$35,INDEX('Fiche résultats'!Q$5:Q$94,$X27,1)&lt;&gt;""),INDEX('Fiche résultats'!Q$5:Q$94,$X27,1),"")</f>
      </c>
      <c r="R27" s="147">
        <f>IF(AND($X$35&gt;1,$Y27&lt;$X$35,INDEX('Fiche résultats'!R$5:R$94,$X27,1)&lt;&gt;""),INDEX('Fiche résultats'!R$5:R$94,$X27,1),"")</f>
      </c>
      <c r="S27" s="148">
        <f>IF(AND($X$35&gt;1,$Y27&lt;$X$35,INDEX('Fiche résultats'!S$5:S$94,$X27,1)&lt;&gt;""),INDEX('Fiche résultats'!S$5:S$94,$X27,1),"")</f>
      </c>
      <c r="T27" s="147">
        <f>IF(AND($X$35&gt;1,$Y27&lt;$X$35,INDEX('Fiche résultats'!T$5:T$94,$X27,1)&lt;&gt;""),INDEX('Fiche résultats'!T$5:T$94,$X27,1),"")</f>
      </c>
      <c r="U27" s="149">
        <f>IF(AND($X$35&gt;1,$Y27&lt;$X$35,INDEX('Fiche résultats'!U$5:U$94,$X27,1)&lt;&gt;""),INDEX('Fiche résultats'!U$5:U$94,$X27,1),"")</f>
      </c>
      <c r="V27" s="150">
        <f>IF(AND($X$35&gt;1,$Y27&lt;$X$35,INDEX('Fiche résultats'!V$5:V$94,$X27,1)&lt;&gt;""),INDEX('Fiche résultats'!V$5:V$94,$X27,1),"")</f>
      </c>
      <c r="W27" s="97"/>
      <c r="X27" s="162">
        <f>MATCH(Y27,'Fiche résultats'!X$5:X$95,0)</f>
        <v>1</v>
      </c>
      <c r="Y27" s="143">
        <f>IF(Y26+1&lt;'Fiche résultats'!X$95,Y26+1,'Fiche résultats'!X$95)</f>
        <v>1</v>
      </c>
      <c r="Z27" s="97"/>
    </row>
    <row r="28" spans="1:26" ht="21" customHeight="1" thickBot="1">
      <c r="A28" s="145">
        <f>IF(AND($X$35&gt;1,$Y28&lt;$X$35,INDEX('Fiche résultats'!A$5:A$94,$X28,1)&lt;&gt;""),INDEX('Fiche résultats'!A$5:A$94,$X28,1),"")</f>
      </c>
      <c r="B28" s="146">
        <f>IF(AND($X$35&gt;1,$Y28&lt;$X$35,INDEX('Fiche résultats'!B$5:B$94,$X28,1)&lt;&gt;""),INDEX('Fiche résultats'!B$5:B$94,$X28,1),"")</f>
      </c>
      <c r="C28" s="146">
        <f>IF(AND($X$35&gt;1,$Y28&lt;$X$35,INDEX('Fiche résultats'!C$5:C$94,$X28,1)&lt;&gt;""),INDEX('Fiche résultats'!C$5:C$94,$X28,1),"")</f>
      </c>
      <c r="D28" s="153">
        <f>IF(AND($X$35&gt;1,$Y28&lt;$X$35,INDEX('Fiche résultats'!D$5:D$94,$X28,1)&lt;&gt;""),INDEX('Fiche résultats'!D$5:D$94,$X28,1),"")</f>
      </c>
      <c r="E28" s="152">
        <f>IF(AND($X$35&gt;1,$Y28&lt;$X$35,INDEX('Fiche résultats'!E$5:E$94,$X28,1)&lt;&gt;""),INDEX('Fiche résultats'!E$5:E$94,$X28,1),"")</f>
      </c>
      <c r="F28" s="152">
        <f>IF(AND($X$35&gt;1,$Y28&lt;$X$35,INDEX('Fiche résultats'!F$5:F$94,$X28,1)&lt;&gt;""),INDEX('Fiche résultats'!F$5:F$94,$X28,1),"")</f>
      </c>
      <c r="G28" s="145">
        <f>IF(AND($X$35&gt;1,$Y28&lt;$X$35,INDEX('Fiche résultats'!G$5:G$94,$X28,1)&lt;&gt;""),INDEX('Fiche résultats'!G$5:G$94,$X28,1),"")</f>
      </c>
      <c r="H28" s="147">
        <f>IF(AND($X$35&gt;1,$Y28&lt;$X$35,INDEX('Fiche résultats'!H$5:H$94,$X28,1)&lt;&gt;""),INDEX('Fiche résultats'!H$5:H$94,$X28,1),"")</f>
      </c>
      <c r="I28" s="145">
        <f>IF(AND($X$35&gt;1,$Y28&lt;$X$35,INDEX('Fiche résultats'!I$5:I$94,$X28,1)&lt;&gt;""),INDEX('Fiche résultats'!I$5:I$94,$X28,1),"")</f>
      </c>
      <c r="J28" s="147">
        <f>IF(AND($X$35&gt;1,$Y28&lt;$X$35,INDEX('Fiche résultats'!J$5:J$94,$X28,1)&lt;&gt;""),INDEX('Fiche résultats'!J$5:J$94,$X28,1),"")</f>
      </c>
      <c r="K28" s="145">
        <f>IF(AND($X$35&gt;1,$Y28&lt;$X$35,INDEX('Fiche résultats'!K$5:K$94,$X28,1)&lt;&gt;""),INDEX('Fiche résultats'!K$5:K$94,$X28,1),"")</f>
      </c>
      <c r="L28" s="147">
        <f>IF(AND($X$35&gt;1,$Y28&lt;$X$35,INDEX('Fiche résultats'!L$5:L$94,$X28,1)&lt;&gt;""),INDEX('Fiche résultats'!L$5:L$94,$X28,1),"")</f>
      </c>
      <c r="M28" s="145">
        <f>IF(AND($X$35&gt;1,$Y28&lt;$X$35,INDEX('Fiche résultats'!M$5:M$94,$X28,1)&lt;&gt;""),INDEX('Fiche résultats'!M$5:M$94,$X28,1),"")</f>
      </c>
      <c r="N28" s="147">
        <f>IF(AND($X$35&gt;1,$Y28&lt;$X$35,INDEX('Fiche résultats'!N$5:N$94,$X28,1)&lt;&gt;""),INDEX('Fiche résultats'!N$5:N$94,$X28,1),"")</f>
      </c>
      <c r="O28" s="145">
        <f>IF(AND($X$35&gt;1,$Y28&lt;$X$35,INDEX('Fiche résultats'!O$5:O$94,$X28,1)&lt;&gt;""),INDEX('Fiche résultats'!O$5:O$94,$X28,1),"")</f>
      </c>
      <c r="P28" s="147">
        <f>IF(AND($X$35&gt;1,$Y28&lt;$X$35,INDEX('Fiche résultats'!P$5:P$94,$X28,1)&lt;&gt;""),INDEX('Fiche résultats'!P$5:P$94,$X28,1),"")</f>
      </c>
      <c r="Q28" s="145">
        <f>IF(AND($X$35&gt;1,$Y28&lt;$X$35,INDEX('Fiche résultats'!Q$5:Q$94,$X28,1)&lt;&gt;""),INDEX('Fiche résultats'!Q$5:Q$94,$X28,1),"")</f>
      </c>
      <c r="R28" s="147">
        <f>IF(AND($X$35&gt;1,$Y28&lt;$X$35,INDEX('Fiche résultats'!R$5:R$94,$X28,1)&lt;&gt;""),INDEX('Fiche résultats'!R$5:R$94,$X28,1),"")</f>
      </c>
      <c r="S28" s="148">
        <f>IF(AND($X$35&gt;1,$Y28&lt;$X$35,INDEX('Fiche résultats'!S$5:S$94,$X28,1)&lt;&gt;""),INDEX('Fiche résultats'!S$5:S$94,$X28,1),"")</f>
      </c>
      <c r="T28" s="147">
        <f>IF(AND($X$35&gt;1,$Y28&lt;$X$35,INDEX('Fiche résultats'!T$5:T$94,$X28,1)&lt;&gt;""),INDEX('Fiche résultats'!T$5:T$94,$X28,1),"")</f>
      </c>
      <c r="U28" s="149">
        <f>IF(AND($X$35&gt;1,$Y28&lt;$X$35,INDEX('Fiche résultats'!U$5:U$94,$X28,1)&lt;&gt;""),INDEX('Fiche résultats'!U$5:U$94,$X28,1),"")</f>
      </c>
      <c r="V28" s="150">
        <f>IF(AND($X$35&gt;1,$Y28&lt;$X$35,INDEX('Fiche résultats'!V$5:V$94,$X28,1)&lt;&gt;""),INDEX('Fiche résultats'!V$5:V$94,$X28,1),"")</f>
      </c>
      <c r="W28" s="97"/>
      <c r="X28" s="162">
        <f>MATCH(Y28,'Fiche résultats'!X$5:X$95,0)</f>
        <v>1</v>
      </c>
      <c r="Y28" s="143">
        <f>IF(Y27+1&lt;'Fiche résultats'!X$95,Y27+1,'Fiche résultats'!X$95)</f>
        <v>1</v>
      </c>
      <c r="Z28" s="97"/>
    </row>
    <row r="29" spans="1:26" ht="21" customHeight="1" thickBot="1">
      <c r="A29" s="145">
        <f>IF(AND($X$35&gt;1,$Y29&lt;$X$35,INDEX('Fiche résultats'!A$5:A$94,$X29,1)&lt;&gt;""),INDEX('Fiche résultats'!A$5:A$94,$X29,1),"")</f>
      </c>
      <c r="B29" s="146">
        <f>IF(AND($X$35&gt;1,$Y29&lt;$X$35,INDEX('Fiche résultats'!B$5:B$94,$X29,1)&lt;&gt;""),INDEX('Fiche résultats'!B$5:B$94,$X29,1),"")</f>
      </c>
      <c r="C29" s="146">
        <f>IF(AND($X$35&gt;1,$Y29&lt;$X$35,INDEX('Fiche résultats'!C$5:C$94,$X29,1)&lt;&gt;""),INDEX('Fiche résultats'!C$5:C$94,$X29,1),"")</f>
      </c>
      <c r="D29" s="153">
        <f>IF(AND($X$35&gt;1,$Y29&lt;$X$35,INDEX('Fiche résultats'!D$5:D$94,$X29,1)&lt;&gt;""),INDEX('Fiche résultats'!D$5:D$94,$X29,1),"")</f>
      </c>
      <c r="E29" s="152">
        <f>IF(AND($X$35&gt;1,$Y29&lt;$X$35,INDEX('Fiche résultats'!E$5:E$94,$X29,1)&lt;&gt;""),INDEX('Fiche résultats'!E$5:E$94,$X29,1),"")</f>
      </c>
      <c r="F29" s="152">
        <f>IF(AND($X$35&gt;1,$Y29&lt;$X$35,INDEX('Fiche résultats'!F$5:F$94,$X29,1)&lt;&gt;""),INDEX('Fiche résultats'!F$5:F$94,$X29,1),"")</f>
      </c>
      <c r="G29" s="145">
        <f>IF(AND($X$35&gt;1,$Y29&lt;$X$35,INDEX('Fiche résultats'!G$5:G$94,$X29,1)&lt;&gt;""),INDEX('Fiche résultats'!G$5:G$94,$X29,1),"")</f>
      </c>
      <c r="H29" s="147">
        <f>IF(AND($X$35&gt;1,$Y29&lt;$X$35,INDEX('Fiche résultats'!H$5:H$94,$X29,1)&lt;&gt;""),INDEX('Fiche résultats'!H$5:H$94,$X29,1),"")</f>
      </c>
      <c r="I29" s="145">
        <f>IF(AND($X$35&gt;1,$Y29&lt;$X$35,INDEX('Fiche résultats'!I$5:I$94,$X29,1)&lt;&gt;""),INDEX('Fiche résultats'!I$5:I$94,$X29,1),"")</f>
      </c>
      <c r="J29" s="147">
        <f>IF(AND($X$35&gt;1,$Y29&lt;$X$35,INDEX('Fiche résultats'!J$5:J$94,$X29,1)&lt;&gt;""),INDEX('Fiche résultats'!J$5:J$94,$X29,1),"")</f>
      </c>
      <c r="K29" s="145">
        <f>IF(AND($X$35&gt;1,$Y29&lt;$X$35,INDEX('Fiche résultats'!K$5:K$94,$X29,1)&lt;&gt;""),INDEX('Fiche résultats'!K$5:K$94,$X29,1),"")</f>
      </c>
      <c r="L29" s="147">
        <f>IF(AND($X$35&gt;1,$Y29&lt;$X$35,INDEX('Fiche résultats'!L$5:L$94,$X29,1)&lt;&gt;""),INDEX('Fiche résultats'!L$5:L$94,$X29,1),"")</f>
      </c>
      <c r="M29" s="145">
        <f>IF(AND($X$35&gt;1,$Y29&lt;$X$35,INDEX('Fiche résultats'!M$5:M$94,$X29,1)&lt;&gt;""),INDEX('Fiche résultats'!M$5:M$94,$X29,1),"")</f>
      </c>
      <c r="N29" s="147">
        <f>IF(AND($X$35&gt;1,$Y29&lt;$X$35,INDEX('Fiche résultats'!N$5:N$94,$X29,1)&lt;&gt;""),INDEX('Fiche résultats'!N$5:N$94,$X29,1),"")</f>
      </c>
      <c r="O29" s="145">
        <f>IF(AND($X$35&gt;1,$Y29&lt;$X$35,INDEX('Fiche résultats'!O$5:O$94,$X29,1)&lt;&gt;""),INDEX('Fiche résultats'!O$5:O$94,$X29,1),"")</f>
      </c>
      <c r="P29" s="147">
        <f>IF(AND($X$35&gt;1,$Y29&lt;$X$35,INDEX('Fiche résultats'!P$5:P$94,$X29,1)&lt;&gt;""),INDEX('Fiche résultats'!P$5:P$94,$X29,1),"")</f>
      </c>
      <c r="Q29" s="145">
        <f>IF(AND($X$35&gt;1,$Y29&lt;$X$35,INDEX('Fiche résultats'!Q$5:Q$94,$X29,1)&lt;&gt;""),INDEX('Fiche résultats'!Q$5:Q$94,$X29,1),"")</f>
      </c>
      <c r="R29" s="147">
        <f>IF(AND($X$35&gt;1,$Y29&lt;$X$35,INDEX('Fiche résultats'!R$5:R$94,$X29,1)&lt;&gt;""),INDEX('Fiche résultats'!R$5:R$94,$X29,1),"")</f>
      </c>
      <c r="S29" s="148">
        <f>IF(AND($X$35&gt;1,$Y29&lt;$X$35,INDEX('Fiche résultats'!S$5:S$94,$X29,1)&lt;&gt;""),INDEX('Fiche résultats'!S$5:S$94,$X29,1),"")</f>
      </c>
      <c r="T29" s="147">
        <f>IF(AND($X$35&gt;1,$Y29&lt;$X$35,INDEX('Fiche résultats'!T$5:T$94,$X29,1)&lt;&gt;""),INDEX('Fiche résultats'!T$5:T$94,$X29,1),"")</f>
      </c>
      <c r="U29" s="149">
        <f>IF(AND($X$35&gt;1,$Y29&lt;$X$35,INDEX('Fiche résultats'!U$5:U$94,$X29,1)&lt;&gt;""),INDEX('Fiche résultats'!U$5:U$94,$X29,1),"")</f>
      </c>
      <c r="V29" s="150">
        <f>IF(AND($X$35&gt;1,$Y29&lt;$X$35,INDEX('Fiche résultats'!V$5:V$94,$X29,1)&lt;&gt;""),INDEX('Fiche résultats'!V$5:V$94,$X29,1),"")</f>
      </c>
      <c r="W29" s="97"/>
      <c r="X29" s="162">
        <f>MATCH(Y29,'Fiche résultats'!X$5:X$95,0)</f>
        <v>1</v>
      </c>
      <c r="Y29" s="143">
        <f>IF(Y28+1&lt;'Fiche résultats'!X$95,Y28+1,'Fiche résultats'!X$95)</f>
        <v>1</v>
      </c>
      <c r="Z29" s="97"/>
    </row>
    <row r="30" spans="1:26" ht="21" customHeight="1" thickBot="1">
      <c r="A30" s="145">
        <f>IF(AND($X$35&gt;1,$Y30&lt;$X$35,INDEX('Fiche résultats'!A$5:A$94,$X30,1)&lt;&gt;""),INDEX('Fiche résultats'!A$5:A$94,$X30,1),"")</f>
      </c>
      <c r="B30" s="146">
        <f>IF(AND($X$35&gt;1,$Y30&lt;$X$35,INDEX('Fiche résultats'!B$5:B$94,$X30,1)&lt;&gt;""),INDEX('Fiche résultats'!B$5:B$94,$X30,1),"")</f>
      </c>
      <c r="C30" s="146">
        <f>IF(AND($X$35&gt;1,$Y30&lt;$X$35,INDEX('Fiche résultats'!C$5:C$94,$X30,1)&lt;&gt;""),INDEX('Fiche résultats'!C$5:C$94,$X30,1),"")</f>
      </c>
      <c r="D30" s="153">
        <f>IF(AND($X$35&gt;1,$Y30&lt;$X$35,INDEX('Fiche résultats'!D$5:D$94,$X30,1)&lt;&gt;""),INDEX('Fiche résultats'!D$5:D$94,$X30,1),"")</f>
      </c>
      <c r="E30" s="152">
        <f>IF(AND($X$35&gt;1,$Y30&lt;$X$35,INDEX('Fiche résultats'!E$5:E$94,$X30,1)&lt;&gt;""),INDEX('Fiche résultats'!E$5:E$94,$X30,1),"")</f>
      </c>
      <c r="F30" s="152">
        <f>IF(AND($X$35&gt;1,$Y30&lt;$X$35,INDEX('Fiche résultats'!F$5:F$94,$X30,1)&lt;&gt;""),INDEX('Fiche résultats'!F$5:F$94,$X30,1),"")</f>
      </c>
      <c r="G30" s="145">
        <f>IF(AND($X$35&gt;1,$Y30&lt;$X$35,INDEX('Fiche résultats'!G$5:G$94,$X30,1)&lt;&gt;""),INDEX('Fiche résultats'!G$5:G$94,$X30,1),"")</f>
      </c>
      <c r="H30" s="147">
        <f>IF(AND($X$35&gt;1,$Y30&lt;$X$35,INDEX('Fiche résultats'!H$5:H$94,$X30,1)&lt;&gt;""),INDEX('Fiche résultats'!H$5:H$94,$X30,1),"")</f>
      </c>
      <c r="I30" s="145">
        <f>IF(AND($X$35&gt;1,$Y30&lt;$X$35,INDEX('Fiche résultats'!I$5:I$94,$X30,1)&lt;&gt;""),INDEX('Fiche résultats'!I$5:I$94,$X30,1),"")</f>
      </c>
      <c r="J30" s="147">
        <f>IF(AND($X$35&gt;1,$Y30&lt;$X$35,INDEX('Fiche résultats'!J$5:J$94,$X30,1)&lt;&gt;""),INDEX('Fiche résultats'!J$5:J$94,$X30,1),"")</f>
      </c>
      <c r="K30" s="145">
        <f>IF(AND($X$35&gt;1,$Y30&lt;$X$35,INDEX('Fiche résultats'!K$5:K$94,$X30,1)&lt;&gt;""),INDEX('Fiche résultats'!K$5:K$94,$X30,1),"")</f>
      </c>
      <c r="L30" s="147">
        <f>IF(AND($X$35&gt;1,$Y30&lt;$X$35,INDEX('Fiche résultats'!L$5:L$94,$X30,1)&lt;&gt;""),INDEX('Fiche résultats'!L$5:L$94,$X30,1),"")</f>
      </c>
      <c r="M30" s="145">
        <f>IF(AND($X$35&gt;1,$Y30&lt;$X$35,INDEX('Fiche résultats'!M$5:M$94,$X30,1)&lt;&gt;""),INDEX('Fiche résultats'!M$5:M$94,$X30,1),"")</f>
      </c>
      <c r="N30" s="147">
        <f>IF(AND($X$35&gt;1,$Y30&lt;$X$35,INDEX('Fiche résultats'!N$5:N$94,$X30,1)&lt;&gt;""),INDEX('Fiche résultats'!N$5:N$94,$X30,1),"")</f>
      </c>
      <c r="O30" s="145">
        <f>IF(AND($X$35&gt;1,$Y30&lt;$X$35,INDEX('Fiche résultats'!O$5:O$94,$X30,1)&lt;&gt;""),INDEX('Fiche résultats'!O$5:O$94,$X30,1),"")</f>
      </c>
      <c r="P30" s="147">
        <f>IF(AND($X$35&gt;1,$Y30&lt;$X$35,INDEX('Fiche résultats'!P$5:P$94,$X30,1)&lt;&gt;""),INDEX('Fiche résultats'!P$5:P$94,$X30,1),"")</f>
      </c>
      <c r="Q30" s="145">
        <f>IF(AND($X$35&gt;1,$Y30&lt;$X$35,INDEX('Fiche résultats'!Q$5:Q$94,$X30,1)&lt;&gt;""),INDEX('Fiche résultats'!Q$5:Q$94,$X30,1),"")</f>
      </c>
      <c r="R30" s="147">
        <f>IF(AND($X$35&gt;1,$Y30&lt;$X$35,INDEX('Fiche résultats'!R$5:R$94,$X30,1)&lt;&gt;""),INDEX('Fiche résultats'!R$5:R$94,$X30,1),"")</f>
      </c>
      <c r="S30" s="148">
        <f>IF(AND($X$35&gt;1,$Y30&lt;$X$35,INDEX('Fiche résultats'!S$5:S$94,$X30,1)&lt;&gt;""),INDEX('Fiche résultats'!S$5:S$94,$X30,1),"")</f>
      </c>
      <c r="T30" s="147">
        <f>IF(AND($X$35&gt;1,$Y30&lt;$X$35,INDEX('Fiche résultats'!T$5:T$94,$X30,1)&lt;&gt;""),INDEX('Fiche résultats'!T$5:T$94,$X30,1),"")</f>
      </c>
      <c r="U30" s="149">
        <f>IF(AND($X$35&gt;1,$Y30&lt;$X$35,INDEX('Fiche résultats'!U$5:U$94,$X30,1)&lt;&gt;""),INDEX('Fiche résultats'!U$5:U$94,$X30,1),"")</f>
      </c>
      <c r="V30" s="150">
        <f>IF(AND($X$35&gt;1,$Y30&lt;$X$35,INDEX('Fiche résultats'!V$5:V$94,$X30,1)&lt;&gt;""),INDEX('Fiche résultats'!V$5:V$94,$X30,1),"")</f>
      </c>
      <c r="W30" s="97"/>
      <c r="X30" s="162">
        <f>MATCH(Y30,'Fiche résultats'!X$5:X$95,0)</f>
        <v>1</v>
      </c>
      <c r="Y30" s="143">
        <f>IF(Y29+1&lt;'Fiche résultats'!X$95,Y29+1,'Fiche résultats'!X$95)</f>
        <v>1</v>
      </c>
      <c r="Z30" s="97"/>
    </row>
    <row r="31" spans="1:26" ht="21" customHeight="1" thickBot="1">
      <c r="A31" s="145">
        <f>IF(AND($X$35&gt;1,$Y31&lt;$X$35,INDEX('Fiche résultats'!A$5:A$94,$X31,1)&lt;&gt;""),INDEX('Fiche résultats'!A$5:A$94,$X31,1),"")</f>
      </c>
      <c r="B31" s="146">
        <f>IF(AND($X$35&gt;1,$Y31&lt;$X$35,INDEX('Fiche résultats'!B$5:B$94,$X31,1)&lt;&gt;""),INDEX('Fiche résultats'!B$5:B$94,$X31,1),"")</f>
      </c>
      <c r="C31" s="146">
        <f>IF(AND($X$35&gt;1,$Y31&lt;$X$35,INDEX('Fiche résultats'!C$5:C$94,$X31,1)&lt;&gt;""),INDEX('Fiche résultats'!C$5:C$94,$X31,1),"")</f>
      </c>
      <c r="D31" s="153">
        <f>IF(AND($X$35&gt;1,$Y31&lt;$X$35,INDEX('Fiche résultats'!D$5:D$94,$X31,1)&lt;&gt;""),INDEX('Fiche résultats'!D$5:D$94,$X31,1),"")</f>
      </c>
      <c r="E31" s="152">
        <f>IF(AND($X$35&gt;1,$Y31&lt;$X$35,INDEX('Fiche résultats'!E$5:E$94,$X31,1)&lt;&gt;""),INDEX('Fiche résultats'!E$5:E$94,$X31,1),"")</f>
      </c>
      <c r="F31" s="152">
        <f>IF(AND($X$35&gt;1,$Y31&lt;$X$35,INDEX('Fiche résultats'!F$5:F$94,$X31,1)&lt;&gt;""),INDEX('Fiche résultats'!F$5:F$94,$X31,1),"")</f>
      </c>
      <c r="G31" s="145">
        <f>IF(AND($X$35&gt;1,$Y31&lt;$X$35,INDEX('Fiche résultats'!G$5:G$94,$X31,1)&lt;&gt;""),INDEX('Fiche résultats'!G$5:G$94,$X31,1),"")</f>
      </c>
      <c r="H31" s="147">
        <f>IF(AND($X$35&gt;1,$Y31&lt;$X$35,INDEX('Fiche résultats'!H$5:H$94,$X31,1)&lt;&gt;""),INDEX('Fiche résultats'!H$5:H$94,$X31,1),"")</f>
      </c>
      <c r="I31" s="145">
        <f>IF(AND($X$35&gt;1,$Y31&lt;$X$35,INDEX('Fiche résultats'!I$5:I$94,$X31,1)&lt;&gt;""),INDEX('Fiche résultats'!I$5:I$94,$X31,1),"")</f>
      </c>
      <c r="J31" s="147">
        <f>IF(AND($X$35&gt;1,$Y31&lt;$X$35,INDEX('Fiche résultats'!J$5:J$94,$X31,1)&lt;&gt;""),INDEX('Fiche résultats'!J$5:J$94,$X31,1),"")</f>
      </c>
      <c r="K31" s="145">
        <f>IF(AND($X$35&gt;1,$Y31&lt;$X$35,INDEX('Fiche résultats'!K$5:K$94,$X31,1)&lt;&gt;""),INDEX('Fiche résultats'!K$5:K$94,$X31,1),"")</f>
      </c>
      <c r="L31" s="147">
        <f>IF(AND($X$35&gt;1,$Y31&lt;$X$35,INDEX('Fiche résultats'!L$5:L$94,$X31,1)&lt;&gt;""),INDEX('Fiche résultats'!L$5:L$94,$X31,1),"")</f>
      </c>
      <c r="M31" s="145">
        <f>IF(AND($X$35&gt;1,$Y31&lt;$X$35,INDEX('Fiche résultats'!M$5:M$94,$X31,1)&lt;&gt;""),INDEX('Fiche résultats'!M$5:M$94,$X31,1),"")</f>
      </c>
      <c r="N31" s="147">
        <f>IF(AND($X$35&gt;1,$Y31&lt;$X$35,INDEX('Fiche résultats'!N$5:N$94,$X31,1)&lt;&gt;""),INDEX('Fiche résultats'!N$5:N$94,$X31,1),"")</f>
      </c>
      <c r="O31" s="145">
        <f>IF(AND($X$35&gt;1,$Y31&lt;$X$35,INDEX('Fiche résultats'!O$5:O$94,$X31,1)&lt;&gt;""),INDEX('Fiche résultats'!O$5:O$94,$X31,1),"")</f>
      </c>
      <c r="P31" s="147">
        <f>IF(AND($X$35&gt;1,$Y31&lt;$X$35,INDEX('Fiche résultats'!P$5:P$94,$X31,1)&lt;&gt;""),INDEX('Fiche résultats'!P$5:P$94,$X31,1),"")</f>
      </c>
      <c r="Q31" s="145">
        <f>IF(AND($X$35&gt;1,$Y31&lt;$X$35,INDEX('Fiche résultats'!Q$5:Q$94,$X31,1)&lt;&gt;""),INDEX('Fiche résultats'!Q$5:Q$94,$X31,1),"")</f>
      </c>
      <c r="R31" s="147">
        <f>IF(AND($X$35&gt;1,$Y31&lt;$X$35,INDEX('Fiche résultats'!R$5:R$94,$X31,1)&lt;&gt;""),INDEX('Fiche résultats'!R$5:R$94,$X31,1),"")</f>
      </c>
      <c r="S31" s="148">
        <f>IF(AND($X$35&gt;1,$Y31&lt;$X$35,INDEX('Fiche résultats'!S$5:S$94,$X31,1)&lt;&gt;""),INDEX('Fiche résultats'!S$5:S$94,$X31,1),"")</f>
      </c>
      <c r="T31" s="147">
        <f>IF(AND($X$35&gt;1,$Y31&lt;$X$35,INDEX('Fiche résultats'!T$5:T$94,$X31,1)&lt;&gt;""),INDEX('Fiche résultats'!T$5:T$94,$X31,1),"")</f>
      </c>
      <c r="U31" s="149">
        <f>IF(AND($X$35&gt;1,$Y31&lt;$X$35,INDEX('Fiche résultats'!U$5:U$94,$X31,1)&lt;&gt;""),INDEX('Fiche résultats'!U$5:U$94,$X31,1),"")</f>
      </c>
      <c r="V31" s="150">
        <f>IF(AND($X$35&gt;1,$Y31&lt;$X$35,INDEX('Fiche résultats'!V$5:V$94,$X31,1)&lt;&gt;""),INDEX('Fiche résultats'!V$5:V$94,$X31,1),"")</f>
      </c>
      <c r="W31" s="97"/>
      <c r="X31" s="162">
        <f>MATCH(Y31,'Fiche résultats'!X$5:X$95,0)</f>
        <v>1</v>
      </c>
      <c r="Y31" s="143">
        <f>IF(Y30+1&lt;'Fiche résultats'!X$95,Y30+1,'Fiche résultats'!X$95)</f>
        <v>1</v>
      </c>
      <c r="Z31" s="97"/>
    </row>
    <row r="32" spans="1:26" ht="21" customHeight="1" thickBot="1">
      <c r="A32" s="145">
        <f>IF(AND($X$35&gt;1,$Y32&lt;$X$35,INDEX('Fiche résultats'!A$5:A$94,$X32,1)&lt;&gt;""),INDEX('Fiche résultats'!A$5:A$94,$X32,1),"")</f>
      </c>
      <c r="B32" s="146">
        <f>IF(AND($X$35&gt;1,$Y32&lt;$X$35,INDEX('Fiche résultats'!B$5:B$94,$X32,1)&lt;&gt;""),INDEX('Fiche résultats'!B$5:B$94,$X32,1),"")</f>
      </c>
      <c r="C32" s="146">
        <f>IF(AND($X$35&gt;1,$Y32&lt;$X$35,INDEX('Fiche résultats'!C$5:C$94,$X32,1)&lt;&gt;""),INDEX('Fiche résultats'!C$5:C$94,$X32,1),"")</f>
      </c>
      <c r="D32" s="153">
        <f>IF(AND($X$35&gt;1,$Y32&lt;$X$35,INDEX('Fiche résultats'!D$5:D$94,$X32,1)&lt;&gt;""),INDEX('Fiche résultats'!D$5:D$94,$X32,1),"")</f>
      </c>
      <c r="E32" s="152">
        <f>IF(AND($X$35&gt;1,$Y32&lt;$X$35,INDEX('Fiche résultats'!E$5:E$94,$X32,1)&lt;&gt;""),INDEX('Fiche résultats'!E$5:E$94,$X32,1),"")</f>
      </c>
      <c r="F32" s="152">
        <f>IF(AND($X$35&gt;1,$Y32&lt;$X$35,INDEX('Fiche résultats'!F$5:F$94,$X32,1)&lt;&gt;""),INDEX('Fiche résultats'!F$5:F$94,$X32,1),"")</f>
      </c>
      <c r="G32" s="145">
        <f>IF(AND($X$35&gt;1,$Y32&lt;$X$35,INDEX('Fiche résultats'!G$5:G$94,$X32,1)&lt;&gt;""),INDEX('Fiche résultats'!G$5:G$94,$X32,1),"")</f>
      </c>
      <c r="H32" s="147">
        <f>IF(AND($X$35&gt;1,$Y32&lt;$X$35,INDEX('Fiche résultats'!H$5:H$94,$X32,1)&lt;&gt;""),INDEX('Fiche résultats'!H$5:H$94,$X32,1),"")</f>
      </c>
      <c r="I32" s="145">
        <f>IF(AND($X$35&gt;1,$Y32&lt;$X$35,INDEX('Fiche résultats'!I$5:I$94,$X32,1)&lt;&gt;""),INDEX('Fiche résultats'!I$5:I$94,$X32,1),"")</f>
      </c>
      <c r="J32" s="147">
        <f>IF(AND($X$35&gt;1,$Y32&lt;$X$35,INDEX('Fiche résultats'!J$5:J$94,$X32,1)&lt;&gt;""),INDEX('Fiche résultats'!J$5:J$94,$X32,1),"")</f>
      </c>
      <c r="K32" s="145">
        <f>IF(AND($X$35&gt;1,$Y32&lt;$X$35,INDEX('Fiche résultats'!K$5:K$94,$X32,1)&lt;&gt;""),INDEX('Fiche résultats'!K$5:K$94,$X32,1),"")</f>
      </c>
      <c r="L32" s="147">
        <f>IF(AND($X$35&gt;1,$Y32&lt;$X$35,INDEX('Fiche résultats'!L$5:L$94,$X32,1)&lt;&gt;""),INDEX('Fiche résultats'!L$5:L$94,$X32,1),"")</f>
      </c>
      <c r="M32" s="145">
        <f>IF(AND($X$35&gt;1,$Y32&lt;$X$35,INDEX('Fiche résultats'!M$5:M$94,$X32,1)&lt;&gt;""),INDEX('Fiche résultats'!M$5:M$94,$X32,1),"")</f>
      </c>
      <c r="N32" s="147">
        <f>IF(AND($X$35&gt;1,$Y32&lt;$X$35,INDEX('Fiche résultats'!N$5:N$94,$X32,1)&lt;&gt;""),INDEX('Fiche résultats'!N$5:N$94,$X32,1),"")</f>
      </c>
      <c r="O32" s="145">
        <f>IF(AND($X$35&gt;1,$Y32&lt;$X$35,INDEX('Fiche résultats'!O$5:O$94,$X32,1)&lt;&gt;""),INDEX('Fiche résultats'!O$5:O$94,$X32,1),"")</f>
      </c>
      <c r="P32" s="147">
        <f>IF(AND($X$35&gt;1,$Y32&lt;$X$35,INDEX('Fiche résultats'!P$5:P$94,$X32,1)&lt;&gt;""),INDEX('Fiche résultats'!P$5:P$94,$X32,1),"")</f>
      </c>
      <c r="Q32" s="145">
        <f>IF(AND($X$35&gt;1,$Y32&lt;$X$35,INDEX('Fiche résultats'!Q$5:Q$94,$X32,1)&lt;&gt;""),INDEX('Fiche résultats'!Q$5:Q$94,$X32,1),"")</f>
      </c>
      <c r="R32" s="147">
        <f>IF(AND($X$35&gt;1,$Y32&lt;$X$35,INDEX('Fiche résultats'!R$5:R$94,$X32,1)&lt;&gt;""),INDEX('Fiche résultats'!R$5:R$94,$X32,1),"")</f>
      </c>
      <c r="S32" s="148">
        <f>IF(AND($X$35&gt;1,$Y32&lt;$X$35,INDEX('Fiche résultats'!S$5:S$94,$X32,1)&lt;&gt;""),INDEX('Fiche résultats'!S$5:S$94,$X32,1),"")</f>
      </c>
      <c r="T32" s="147">
        <f>IF(AND($X$35&gt;1,$Y32&lt;$X$35,INDEX('Fiche résultats'!T$5:T$94,$X32,1)&lt;&gt;""),INDEX('Fiche résultats'!T$5:T$94,$X32,1),"")</f>
      </c>
      <c r="U32" s="149">
        <f>IF(AND($X$35&gt;1,$Y32&lt;$X$35,INDEX('Fiche résultats'!U$5:U$94,$X32,1)&lt;&gt;""),INDEX('Fiche résultats'!U$5:U$94,$X32,1),"")</f>
      </c>
      <c r="V32" s="150">
        <f>IF(AND($X$35&gt;1,$Y32&lt;$X$35,INDEX('Fiche résultats'!V$5:V$94,$X32,1)&lt;&gt;""),INDEX('Fiche résultats'!V$5:V$94,$X32,1),"")</f>
      </c>
      <c r="W32" s="97"/>
      <c r="X32" s="162">
        <f>MATCH(Y32,'Fiche résultats'!X$5:X$95,0)</f>
        <v>1</v>
      </c>
      <c r="Y32" s="143">
        <f>IF(Y31+1&lt;'Fiche résultats'!X$95,Y31+1,'Fiche résultats'!X$95)</f>
        <v>1</v>
      </c>
      <c r="Z32" s="97"/>
    </row>
    <row r="33" spans="1:26" ht="21" customHeight="1" thickBot="1">
      <c r="A33" s="145">
        <f>IF(AND($X$35&gt;1,$Y33&lt;$X$35,INDEX('Fiche résultats'!A$5:A$94,$X33,1)&lt;&gt;""),INDEX('Fiche résultats'!A$5:A$94,$X33,1),"")</f>
      </c>
      <c r="B33" s="146">
        <f>IF(AND($X$35&gt;1,$Y33&lt;$X$35,INDEX('Fiche résultats'!B$5:B$94,$X33,1)&lt;&gt;""),INDEX('Fiche résultats'!B$5:B$94,$X33,1),"")</f>
      </c>
      <c r="C33" s="146">
        <f>IF(AND($X$35&gt;1,$Y33&lt;$X$35,INDEX('Fiche résultats'!C$5:C$94,$X33,1)&lt;&gt;""),INDEX('Fiche résultats'!C$5:C$94,$X33,1),"")</f>
      </c>
      <c r="D33" s="153">
        <f>IF(AND($X$35&gt;1,$Y33&lt;$X$35,INDEX('Fiche résultats'!D$5:D$94,$X33,1)&lt;&gt;""),INDEX('Fiche résultats'!D$5:D$94,$X33,1),"")</f>
      </c>
      <c r="E33" s="152">
        <f>IF(AND($X$35&gt;1,$Y33&lt;$X$35,INDEX('Fiche résultats'!E$5:E$94,$X33,1)&lt;&gt;""),INDEX('Fiche résultats'!E$5:E$94,$X33,1),"")</f>
      </c>
      <c r="F33" s="152">
        <f>IF(AND($X$35&gt;1,$Y33&lt;$X$35,INDEX('Fiche résultats'!F$5:F$94,$X33,1)&lt;&gt;""),INDEX('Fiche résultats'!F$5:F$94,$X33,1),"")</f>
      </c>
      <c r="G33" s="145">
        <f>IF(AND($X$35&gt;1,$Y33&lt;$X$35,INDEX('Fiche résultats'!G$5:G$94,$X33,1)&lt;&gt;""),INDEX('Fiche résultats'!G$5:G$94,$X33,1),"")</f>
      </c>
      <c r="H33" s="147">
        <f>IF(AND($X$35&gt;1,$Y33&lt;$X$35,INDEX('Fiche résultats'!H$5:H$94,$X33,1)&lt;&gt;""),INDEX('Fiche résultats'!H$5:H$94,$X33,1),"")</f>
      </c>
      <c r="I33" s="145">
        <f>IF(AND($X$35&gt;1,$Y33&lt;$X$35,INDEX('Fiche résultats'!I$5:I$94,$X33,1)&lt;&gt;""),INDEX('Fiche résultats'!I$5:I$94,$X33,1),"")</f>
      </c>
      <c r="J33" s="147">
        <f>IF(AND($X$35&gt;1,$Y33&lt;$X$35,INDEX('Fiche résultats'!J$5:J$94,$X33,1)&lt;&gt;""),INDEX('Fiche résultats'!J$5:J$94,$X33,1),"")</f>
      </c>
      <c r="K33" s="145">
        <f>IF(AND($X$35&gt;1,$Y33&lt;$X$35,INDEX('Fiche résultats'!K$5:K$94,$X33,1)&lt;&gt;""),INDEX('Fiche résultats'!K$5:K$94,$X33,1),"")</f>
      </c>
      <c r="L33" s="147">
        <f>IF(AND($X$35&gt;1,$Y33&lt;$X$35,INDEX('Fiche résultats'!L$5:L$94,$X33,1)&lt;&gt;""),INDEX('Fiche résultats'!L$5:L$94,$X33,1),"")</f>
      </c>
      <c r="M33" s="145">
        <f>IF(AND($X$35&gt;1,$Y33&lt;$X$35,INDEX('Fiche résultats'!M$5:M$94,$X33,1)&lt;&gt;""),INDEX('Fiche résultats'!M$5:M$94,$X33,1),"")</f>
      </c>
      <c r="N33" s="147">
        <f>IF(AND($X$35&gt;1,$Y33&lt;$X$35,INDEX('Fiche résultats'!N$5:N$94,$X33,1)&lt;&gt;""),INDEX('Fiche résultats'!N$5:N$94,$X33,1),"")</f>
      </c>
      <c r="O33" s="145">
        <f>IF(AND($X$35&gt;1,$Y33&lt;$X$35,INDEX('Fiche résultats'!O$5:O$94,$X33,1)&lt;&gt;""),INDEX('Fiche résultats'!O$5:O$94,$X33,1),"")</f>
      </c>
      <c r="P33" s="147">
        <f>IF(AND($X$35&gt;1,$Y33&lt;$X$35,INDEX('Fiche résultats'!P$5:P$94,$X33,1)&lt;&gt;""),INDEX('Fiche résultats'!P$5:P$94,$X33,1),"")</f>
      </c>
      <c r="Q33" s="145">
        <f>IF(AND($X$35&gt;1,$Y33&lt;$X$35,INDEX('Fiche résultats'!Q$5:Q$94,$X33,1)&lt;&gt;""),INDEX('Fiche résultats'!Q$5:Q$94,$X33,1),"")</f>
      </c>
      <c r="R33" s="147">
        <f>IF(AND($X$35&gt;1,$Y33&lt;$X$35,INDEX('Fiche résultats'!R$5:R$94,$X33,1)&lt;&gt;""),INDEX('Fiche résultats'!R$5:R$94,$X33,1),"")</f>
      </c>
      <c r="S33" s="148">
        <f>IF(AND($X$35&gt;1,$Y33&lt;$X$35,INDEX('Fiche résultats'!S$5:S$94,$X33,1)&lt;&gt;""),INDEX('Fiche résultats'!S$5:S$94,$X33,1),"")</f>
      </c>
      <c r="T33" s="147">
        <f>IF(AND($X$35&gt;1,$Y33&lt;$X$35,INDEX('Fiche résultats'!T$5:T$94,$X33,1)&lt;&gt;""),INDEX('Fiche résultats'!T$5:T$94,$X33,1),"")</f>
      </c>
      <c r="U33" s="149">
        <f>IF(AND($X$35&gt;1,$Y33&lt;$X$35,INDEX('Fiche résultats'!U$5:U$94,$X33,1)&lt;&gt;""),INDEX('Fiche résultats'!U$5:U$94,$X33,1),"")</f>
      </c>
      <c r="V33" s="150">
        <f>IF(AND($X$35&gt;1,$Y33&lt;$X$35,INDEX('Fiche résultats'!V$5:V$94,$X33,1)&lt;&gt;""),INDEX('Fiche résultats'!V$5:V$94,$X33,1),"")</f>
      </c>
      <c r="W33" s="97"/>
      <c r="X33" s="162">
        <f>MATCH(Y33,'Fiche résultats'!X$5:X$95,0)</f>
        <v>1</v>
      </c>
      <c r="Y33" s="143">
        <f>IF(Y32+1&lt;'Fiche résultats'!X$95,Y32+1,'Fiche résultats'!X$95)</f>
        <v>1</v>
      </c>
      <c r="Z33" s="97"/>
    </row>
    <row r="34" spans="1:26" ht="21" customHeight="1" thickBot="1">
      <c r="A34" s="145">
        <f>IF(AND($X$35&gt;1,$Y34&lt;$X$35,INDEX('Fiche résultats'!A$5:A$94,$X34,1)&lt;&gt;""),INDEX('Fiche résultats'!A$5:A$94,$X34,1),"")</f>
      </c>
      <c r="B34" s="146">
        <f>IF(AND($X$35&gt;1,$Y34&lt;$X$35,INDEX('Fiche résultats'!B$5:B$94,$X34,1)&lt;&gt;""),INDEX('Fiche résultats'!B$5:B$94,$X34,1),"")</f>
      </c>
      <c r="C34" s="146">
        <f>IF(AND($X$35&gt;1,$Y34&lt;$X$35,INDEX('Fiche résultats'!C$5:C$94,$X34,1)&lt;&gt;""),INDEX('Fiche résultats'!C$5:C$94,$X34,1),"")</f>
      </c>
      <c r="D34" s="153">
        <f>IF(AND($X$35&gt;1,$Y34&lt;$X$35,INDEX('Fiche résultats'!D$5:D$94,$X34,1)&lt;&gt;""),INDEX('Fiche résultats'!D$5:D$94,$X34,1),"")</f>
      </c>
      <c r="E34" s="152">
        <f>IF(AND($X$35&gt;1,$Y34&lt;$X$35,INDEX('Fiche résultats'!E$5:E$94,$X34,1)&lt;&gt;""),INDEX('Fiche résultats'!E$5:E$94,$X34,1),"")</f>
      </c>
      <c r="F34" s="152">
        <f>IF(AND($X$35&gt;1,$Y34&lt;$X$35,INDEX('Fiche résultats'!F$5:F$94,$X34,1)&lt;&gt;""),INDEX('Fiche résultats'!F$5:F$94,$X34,1),"")</f>
      </c>
      <c r="G34" s="145">
        <f>IF(AND($X$35&gt;1,$Y34&lt;$X$35,INDEX('Fiche résultats'!G$5:G$94,$X34,1)&lt;&gt;""),INDEX('Fiche résultats'!G$5:G$94,$X34,1),"")</f>
      </c>
      <c r="H34" s="147">
        <f>IF(AND($X$35&gt;1,$Y34&lt;$X$35,INDEX('Fiche résultats'!H$5:H$94,$X34,1)&lt;&gt;""),INDEX('Fiche résultats'!H$5:H$94,$X34,1),"")</f>
      </c>
      <c r="I34" s="145">
        <f>IF(AND($X$35&gt;1,$Y34&lt;$X$35,INDEX('Fiche résultats'!I$5:I$94,$X34,1)&lt;&gt;""),INDEX('Fiche résultats'!I$5:I$94,$X34,1),"")</f>
      </c>
      <c r="J34" s="147">
        <f>IF(AND($X$35&gt;1,$Y34&lt;$X$35,INDEX('Fiche résultats'!J$5:J$94,$X34,1)&lt;&gt;""),INDEX('Fiche résultats'!J$5:J$94,$X34,1),"")</f>
      </c>
      <c r="K34" s="145">
        <f>IF(AND($X$35&gt;1,$Y34&lt;$X$35,INDEX('Fiche résultats'!K$5:K$94,$X34,1)&lt;&gt;""),INDEX('Fiche résultats'!K$5:K$94,$X34,1),"")</f>
      </c>
      <c r="L34" s="147">
        <f>IF(AND($X$35&gt;1,$Y34&lt;$X$35,INDEX('Fiche résultats'!L$5:L$94,$X34,1)&lt;&gt;""),INDEX('Fiche résultats'!L$5:L$94,$X34,1),"")</f>
      </c>
      <c r="M34" s="145">
        <f>IF(AND($X$35&gt;1,$Y34&lt;$X$35,INDEX('Fiche résultats'!M$5:M$94,$X34,1)&lt;&gt;""),INDEX('Fiche résultats'!M$5:M$94,$X34,1),"")</f>
      </c>
      <c r="N34" s="147">
        <f>IF(AND($X$35&gt;1,$Y34&lt;$X$35,INDEX('Fiche résultats'!N$5:N$94,$X34,1)&lt;&gt;""),INDEX('Fiche résultats'!N$5:N$94,$X34,1),"")</f>
      </c>
      <c r="O34" s="145">
        <f>IF(AND($X$35&gt;1,$Y34&lt;$X$35,INDEX('Fiche résultats'!O$5:O$94,$X34,1)&lt;&gt;""),INDEX('Fiche résultats'!O$5:O$94,$X34,1),"")</f>
      </c>
      <c r="P34" s="147">
        <f>IF(AND($X$35&gt;1,$Y34&lt;$X$35,INDEX('Fiche résultats'!P$5:P$94,$X34,1)&lt;&gt;""),INDEX('Fiche résultats'!P$5:P$94,$X34,1),"")</f>
      </c>
      <c r="Q34" s="145">
        <f>IF(AND($X$35&gt;1,$Y34&lt;$X$35,INDEX('Fiche résultats'!Q$5:Q$94,$X34,1)&lt;&gt;""),INDEX('Fiche résultats'!Q$5:Q$94,$X34,1),"")</f>
      </c>
      <c r="R34" s="147">
        <f>IF(AND($X$35&gt;1,$Y34&lt;$X$35,INDEX('Fiche résultats'!R$5:R$94,$X34,1)&lt;&gt;""),INDEX('Fiche résultats'!R$5:R$94,$X34,1),"")</f>
      </c>
      <c r="S34" s="148">
        <f>IF(AND($X$35&gt;1,$Y34&lt;$X$35,INDEX('Fiche résultats'!S$5:S$94,$X34,1)&lt;&gt;""),INDEX('Fiche résultats'!S$5:S$94,$X34,1),"")</f>
      </c>
      <c r="T34" s="147">
        <f>IF(AND($X$35&gt;1,$Y34&lt;$X$35,INDEX('Fiche résultats'!T$5:T$94,$X34,1)&lt;&gt;""),INDEX('Fiche résultats'!T$5:T$94,$X34,1),"")</f>
      </c>
      <c r="U34" s="149">
        <f>IF(AND($X$35&gt;1,$Y34&lt;$X$35,INDEX('Fiche résultats'!U$5:U$94,$X34,1)&lt;&gt;""),INDEX('Fiche résultats'!U$5:U$94,$X34,1),"")</f>
      </c>
      <c r="V34" s="150">
        <f>IF(AND($X$35&gt;1,$Y34&lt;$X$35,INDEX('Fiche résultats'!V$5:V$94,$X34,1)&lt;&gt;""),INDEX('Fiche résultats'!V$5:V$94,$X34,1),"")</f>
      </c>
      <c r="W34" s="97"/>
      <c r="X34" s="162">
        <f>MATCH(Y34,'Fiche résultats'!X$5:X$95,0)</f>
        <v>1</v>
      </c>
      <c r="Y34" s="143">
        <f>IF(Y33+1&lt;'Fiche résultats'!X$95,Y33+1,'Fiche résultats'!X$95)</f>
        <v>1</v>
      </c>
      <c r="Z34" s="97"/>
    </row>
    <row r="35" spans="1:26" ht="19.5" customHeight="1" hidden="1">
      <c r="A35" s="122" t="s">
        <v>69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63">
        <f>'Fiche résultats'!X$95</f>
        <v>1</v>
      </c>
      <c r="Y35" s="142">
        <f>Y4+X4</f>
        <v>90</v>
      </c>
      <c r="Z35" s="97"/>
    </row>
    <row r="36" spans="1:26" ht="11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97"/>
      <c r="X36" s="119"/>
      <c r="Y36" s="119"/>
      <c r="Z36" s="97"/>
    </row>
    <row r="37" spans="1:26" ht="11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97"/>
      <c r="X37" s="119"/>
      <c r="Y37" s="119"/>
      <c r="Z37" s="97"/>
    </row>
    <row r="38" spans="1:26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97"/>
      <c r="X38" s="97"/>
      <c r="Y38" s="97"/>
      <c r="Z38" s="97"/>
    </row>
    <row r="39" spans="1:26" ht="12" thickBo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97"/>
      <c r="X39" s="97"/>
      <c r="Y39" s="97"/>
      <c r="Z39" s="97"/>
    </row>
    <row r="40" spans="1:26" ht="24" thickBot="1">
      <c r="A40" s="141"/>
      <c r="B40" s="124" t="s">
        <v>55</v>
      </c>
      <c r="C40" s="141"/>
      <c r="D40" s="141"/>
      <c r="E40" s="123">
        <f>'Fiche résultats'!E100</f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7"/>
      <c r="X40" s="97"/>
      <c r="Y40" s="97"/>
      <c r="Z40" s="97"/>
    </row>
    <row r="41" spans="1:26" ht="11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1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1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1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1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3" ht="11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ht="11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11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ht="11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ht="11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11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11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ht="11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ht="11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ht="11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11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ht="11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ht="11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11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ht="11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ht="11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ht="11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11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ht="11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ht="11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</sheetData>
  <sheetProtection sheet="1" objects="1" scenarios="1"/>
  <mergeCells count="3">
    <mergeCell ref="D1:G1"/>
    <mergeCell ref="A2:V2"/>
    <mergeCell ref="X1:Y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7.421875" style="0" bestFit="1" customWidth="1"/>
    <col min="2" max="2" width="12.57421875" style="0" bestFit="1" customWidth="1"/>
    <col min="3" max="3" width="5.140625" style="0" bestFit="1" customWidth="1"/>
    <col min="4" max="4" width="10.00390625" style="0" bestFit="1" customWidth="1"/>
    <col min="5" max="5" width="7.421875" style="0" bestFit="1" customWidth="1"/>
    <col min="6" max="6" width="5.140625" style="173" bestFit="1" customWidth="1"/>
    <col min="7" max="7" width="36.00390625" style="0" customWidth="1"/>
    <col min="8" max="8" width="8.140625" style="0" customWidth="1"/>
  </cols>
  <sheetData>
    <row r="1" spans="1:8" ht="96.75" customHeight="1" thickBot="1">
      <c r="A1" s="167" t="s">
        <v>157</v>
      </c>
      <c r="B1" s="168" t="s">
        <v>158</v>
      </c>
      <c r="C1" s="169" t="s">
        <v>159</v>
      </c>
      <c r="D1" s="169" t="s">
        <v>160</v>
      </c>
      <c r="E1" s="168" t="s">
        <v>161</v>
      </c>
      <c r="F1" s="169" t="s">
        <v>162</v>
      </c>
      <c r="G1" s="191" t="s">
        <v>163</v>
      </c>
      <c r="H1" s="170" t="s">
        <v>164</v>
      </c>
    </row>
    <row r="2" spans="1:8" ht="12.75">
      <c r="A2" s="192"/>
      <c r="B2" s="193"/>
      <c r="C2" s="194"/>
      <c r="D2" s="195" t="s">
        <v>165</v>
      </c>
      <c r="E2" s="193"/>
      <c r="F2" s="195"/>
      <c r="G2" s="196"/>
      <c r="H2" s="197"/>
    </row>
    <row r="3" spans="1:8" ht="12.75">
      <c r="A3" s="198" t="s">
        <v>74</v>
      </c>
      <c r="B3" s="199" t="s">
        <v>75</v>
      </c>
      <c r="C3" s="200">
        <v>8822</v>
      </c>
      <c r="D3" s="201" t="s">
        <v>139</v>
      </c>
      <c r="E3" s="210" t="s">
        <v>166</v>
      </c>
      <c r="F3" s="211" t="s">
        <v>167</v>
      </c>
      <c r="G3" s="212" t="s">
        <v>168</v>
      </c>
      <c r="H3" s="213">
        <v>2018</v>
      </c>
    </row>
    <row r="4" spans="1:8" ht="12.75">
      <c r="A4" s="206" t="s">
        <v>108</v>
      </c>
      <c r="B4" s="207" t="s">
        <v>109</v>
      </c>
      <c r="C4" s="208">
        <v>409</v>
      </c>
      <c r="D4" s="209" t="s">
        <v>138</v>
      </c>
      <c r="E4" s="210" t="s">
        <v>166</v>
      </c>
      <c r="F4" s="211" t="s">
        <v>169</v>
      </c>
      <c r="G4" s="212" t="s">
        <v>170</v>
      </c>
      <c r="H4" s="205">
        <v>2018</v>
      </c>
    </row>
    <row r="5" spans="1:8" ht="12.75">
      <c r="A5" s="206" t="s">
        <v>171</v>
      </c>
      <c r="B5" s="207" t="s">
        <v>172</v>
      </c>
      <c r="C5" s="208">
        <v>101</v>
      </c>
      <c r="D5" s="209" t="s">
        <v>173</v>
      </c>
      <c r="E5" s="241" t="s">
        <v>174</v>
      </c>
      <c r="F5" s="203">
        <v>190</v>
      </c>
      <c r="G5" s="212" t="s">
        <v>175</v>
      </c>
      <c r="H5" s="205">
        <v>2018</v>
      </c>
    </row>
    <row r="6" spans="1:8" ht="12.75">
      <c r="A6" s="206" t="s">
        <v>176</v>
      </c>
      <c r="B6" s="207" t="s">
        <v>177</v>
      </c>
      <c r="C6" s="208">
        <v>3243</v>
      </c>
      <c r="D6" s="209" t="s">
        <v>178</v>
      </c>
      <c r="E6" s="210" t="s">
        <v>166</v>
      </c>
      <c r="F6" s="211" t="s">
        <v>179</v>
      </c>
      <c r="G6" s="212" t="s">
        <v>180</v>
      </c>
      <c r="H6" s="205">
        <v>2018</v>
      </c>
    </row>
    <row r="7" spans="1:8" ht="12.75">
      <c r="A7" s="206" t="s">
        <v>176</v>
      </c>
      <c r="B7" s="207" t="s">
        <v>181</v>
      </c>
      <c r="C7" s="208">
        <v>4218</v>
      </c>
      <c r="D7" s="209" t="s">
        <v>182</v>
      </c>
      <c r="E7" s="210" t="s">
        <v>166</v>
      </c>
      <c r="F7" s="211" t="s">
        <v>179</v>
      </c>
      <c r="G7" s="212" t="s">
        <v>180</v>
      </c>
      <c r="H7" s="205">
        <v>2018</v>
      </c>
    </row>
    <row r="8" spans="1:8" ht="12.75">
      <c r="A8" s="218" t="s">
        <v>108</v>
      </c>
      <c r="B8" s="219" t="s">
        <v>452</v>
      </c>
      <c r="C8" s="220">
        <v>408</v>
      </c>
      <c r="D8" s="221" t="s">
        <v>184</v>
      </c>
      <c r="E8" s="214" t="s">
        <v>453</v>
      </c>
      <c r="F8" s="211" t="s">
        <v>169</v>
      </c>
      <c r="G8" s="212" t="s">
        <v>170</v>
      </c>
      <c r="H8" s="205">
        <v>2018</v>
      </c>
    </row>
    <row r="9" spans="1:10" ht="12.75">
      <c r="A9" s="206" t="s">
        <v>185</v>
      </c>
      <c r="B9" s="207" t="s">
        <v>186</v>
      </c>
      <c r="C9" s="208">
        <v>3396</v>
      </c>
      <c r="D9" s="209" t="s">
        <v>187</v>
      </c>
      <c r="E9" s="210" t="s">
        <v>166</v>
      </c>
      <c r="F9" s="211" t="s">
        <v>188</v>
      </c>
      <c r="G9" s="212" t="s">
        <v>189</v>
      </c>
      <c r="H9" s="205">
        <v>2018</v>
      </c>
      <c r="I9" s="171"/>
      <c r="J9" s="172"/>
    </row>
    <row r="10" spans="1:10" ht="12.75">
      <c r="A10" s="206" t="s">
        <v>190</v>
      </c>
      <c r="B10" s="207" t="s">
        <v>76</v>
      </c>
      <c r="C10" s="208">
        <v>6917</v>
      </c>
      <c r="D10" s="209" t="s">
        <v>77</v>
      </c>
      <c r="E10" s="210" t="s">
        <v>166</v>
      </c>
      <c r="F10" s="211" t="s">
        <v>191</v>
      </c>
      <c r="G10" s="212" t="s">
        <v>192</v>
      </c>
      <c r="H10" s="205">
        <v>2018</v>
      </c>
      <c r="I10" s="172"/>
      <c r="J10" s="172"/>
    </row>
    <row r="11" spans="1:10" ht="12.75">
      <c r="A11" s="206" t="s">
        <v>190</v>
      </c>
      <c r="B11" s="207" t="s">
        <v>193</v>
      </c>
      <c r="C11" s="208">
        <v>2990</v>
      </c>
      <c r="D11" s="209" t="s">
        <v>194</v>
      </c>
      <c r="E11" s="210" t="s">
        <v>166</v>
      </c>
      <c r="F11" s="211" t="s">
        <v>191</v>
      </c>
      <c r="G11" s="212" t="s">
        <v>192</v>
      </c>
      <c r="H11" s="205">
        <v>2017</v>
      </c>
      <c r="I11" s="171"/>
      <c r="J11" s="172"/>
    </row>
    <row r="12" spans="1:10" ht="12.75">
      <c r="A12" s="206" t="s">
        <v>127</v>
      </c>
      <c r="B12" s="207" t="s">
        <v>128</v>
      </c>
      <c r="C12" s="208">
        <v>8508</v>
      </c>
      <c r="D12" s="209" t="s">
        <v>196</v>
      </c>
      <c r="E12" s="210" t="s">
        <v>166</v>
      </c>
      <c r="F12" s="211" t="s">
        <v>253</v>
      </c>
      <c r="G12" s="212" t="s">
        <v>254</v>
      </c>
      <c r="H12" s="205">
        <v>2018</v>
      </c>
      <c r="I12" s="172"/>
      <c r="J12" s="172"/>
    </row>
    <row r="13" spans="1:10" ht="12.75">
      <c r="A13" s="206" t="s">
        <v>197</v>
      </c>
      <c r="B13" s="207" t="s">
        <v>198</v>
      </c>
      <c r="C13" s="208">
        <v>235</v>
      </c>
      <c r="D13" s="209" t="s">
        <v>199</v>
      </c>
      <c r="E13" s="214" t="s">
        <v>453</v>
      </c>
      <c r="F13" s="211" t="s">
        <v>169</v>
      </c>
      <c r="G13" s="212" t="s">
        <v>170</v>
      </c>
      <c r="H13" s="205">
        <v>2018</v>
      </c>
      <c r="I13" s="171"/>
      <c r="J13" s="172"/>
    </row>
    <row r="14" spans="1:10" ht="12.75">
      <c r="A14" s="206" t="s">
        <v>200</v>
      </c>
      <c r="B14" s="207" t="s">
        <v>201</v>
      </c>
      <c r="C14" s="208">
        <v>198</v>
      </c>
      <c r="D14" s="209" t="s">
        <v>202</v>
      </c>
      <c r="E14" s="214" t="s">
        <v>453</v>
      </c>
      <c r="F14" s="211" t="s">
        <v>169</v>
      </c>
      <c r="G14" s="212" t="s">
        <v>170</v>
      </c>
      <c r="H14" s="205">
        <v>2018</v>
      </c>
      <c r="I14" s="172"/>
      <c r="J14" s="172"/>
    </row>
    <row r="15" spans="1:8" ht="12.75">
      <c r="A15" s="218" t="s">
        <v>454</v>
      </c>
      <c r="B15" s="219" t="s">
        <v>455</v>
      </c>
      <c r="C15" s="220">
        <v>267</v>
      </c>
      <c r="D15" s="221" t="s">
        <v>203</v>
      </c>
      <c r="E15" s="210" t="s">
        <v>166</v>
      </c>
      <c r="F15" s="211" t="s">
        <v>213</v>
      </c>
      <c r="G15" s="212" t="s">
        <v>214</v>
      </c>
      <c r="H15" s="213">
        <v>2018</v>
      </c>
    </row>
    <row r="16" spans="1:8" ht="12.75">
      <c r="A16" s="206" t="s">
        <v>205</v>
      </c>
      <c r="B16" s="207" t="s">
        <v>206</v>
      </c>
      <c r="C16" s="208">
        <v>427</v>
      </c>
      <c r="D16" s="209" t="s">
        <v>207</v>
      </c>
      <c r="E16" s="241" t="s">
        <v>174</v>
      </c>
      <c r="F16" s="211" t="s">
        <v>179</v>
      </c>
      <c r="G16" s="212" t="s">
        <v>180</v>
      </c>
      <c r="H16" s="205">
        <v>2018</v>
      </c>
    </row>
    <row r="17" spans="1:8" ht="12.75">
      <c r="A17" s="206" t="s">
        <v>135</v>
      </c>
      <c r="B17" s="207" t="s">
        <v>208</v>
      </c>
      <c r="C17" s="208">
        <v>272</v>
      </c>
      <c r="D17" s="216" t="s">
        <v>209</v>
      </c>
      <c r="E17" s="210" t="s">
        <v>166</v>
      </c>
      <c r="F17" s="215">
        <v>181</v>
      </c>
      <c r="G17" s="212" t="s">
        <v>204</v>
      </c>
      <c r="H17" s="205">
        <v>2018</v>
      </c>
    </row>
    <row r="18" spans="1:8" ht="12.75">
      <c r="A18" s="206" t="s">
        <v>84</v>
      </c>
      <c r="B18" s="207" t="s">
        <v>85</v>
      </c>
      <c r="C18" s="208">
        <v>339</v>
      </c>
      <c r="D18" s="209" t="s">
        <v>86</v>
      </c>
      <c r="E18" s="210" t="s">
        <v>166</v>
      </c>
      <c r="F18" s="211" t="s">
        <v>210</v>
      </c>
      <c r="G18" s="212" t="s">
        <v>456</v>
      </c>
      <c r="H18" s="205">
        <v>2018</v>
      </c>
    </row>
    <row r="19" spans="1:8" ht="12.75">
      <c r="A19" s="206" t="s">
        <v>211</v>
      </c>
      <c r="B19" s="207" t="s">
        <v>75</v>
      </c>
      <c r="C19" s="208">
        <v>508</v>
      </c>
      <c r="D19" s="209" t="s">
        <v>212</v>
      </c>
      <c r="E19" s="241" t="s">
        <v>174</v>
      </c>
      <c r="F19" s="211" t="s">
        <v>179</v>
      </c>
      <c r="G19" s="212" t="s">
        <v>180</v>
      </c>
      <c r="H19" s="205">
        <v>2018</v>
      </c>
    </row>
    <row r="20" spans="1:8" ht="12.75">
      <c r="A20" s="206" t="s">
        <v>118</v>
      </c>
      <c r="B20" s="207" t="s">
        <v>133</v>
      </c>
      <c r="C20" s="208">
        <v>7119</v>
      </c>
      <c r="D20" s="209" t="s">
        <v>441</v>
      </c>
      <c r="E20" s="210" t="s">
        <v>166</v>
      </c>
      <c r="F20" s="211" t="s">
        <v>213</v>
      </c>
      <c r="G20" s="212" t="s">
        <v>214</v>
      </c>
      <c r="H20" s="213">
        <v>2019</v>
      </c>
    </row>
    <row r="21" spans="1:8" ht="12.75">
      <c r="A21" s="206" t="s">
        <v>81</v>
      </c>
      <c r="B21" s="207" t="s">
        <v>215</v>
      </c>
      <c r="C21" s="208">
        <v>244</v>
      </c>
      <c r="D21" s="209" t="s">
        <v>216</v>
      </c>
      <c r="E21" s="214" t="s">
        <v>453</v>
      </c>
      <c r="F21" s="211" t="s">
        <v>191</v>
      </c>
      <c r="G21" s="212" t="s">
        <v>192</v>
      </c>
      <c r="H21" s="205">
        <v>2018</v>
      </c>
    </row>
    <row r="22" spans="1:8" ht="12.75">
      <c r="A22" s="206" t="s">
        <v>117</v>
      </c>
      <c r="B22" s="207" t="s">
        <v>217</v>
      </c>
      <c r="C22" s="208">
        <v>628</v>
      </c>
      <c r="D22" s="209" t="s">
        <v>146</v>
      </c>
      <c r="E22" s="210" t="s">
        <v>166</v>
      </c>
      <c r="F22" s="211" t="s">
        <v>213</v>
      </c>
      <c r="G22" s="212" t="s">
        <v>214</v>
      </c>
      <c r="H22" s="205">
        <v>2018</v>
      </c>
    </row>
    <row r="23" spans="1:8" ht="12.75">
      <c r="A23" s="206" t="s">
        <v>218</v>
      </c>
      <c r="B23" s="207" t="s">
        <v>219</v>
      </c>
      <c r="C23" s="208">
        <v>9588</v>
      </c>
      <c r="D23" s="209" t="s">
        <v>220</v>
      </c>
      <c r="E23" s="210" t="s">
        <v>166</v>
      </c>
      <c r="F23" s="211" t="s">
        <v>179</v>
      </c>
      <c r="G23" s="212" t="s">
        <v>180</v>
      </c>
      <c r="H23" s="205">
        <v>2018</v>
      </c>
    </row>
    <row r="24" spans="1:8" ht="12.75">
      <c r="A24" s="206" t="s">
        <v>221</v>
      </c>
      <c r="B24" s="207" t="s">
        <v>222</v>
      </c>
      <c r="C24" s="208">
        <v>242</v>
      </c>
      <c r="D24" s="209" t="s">
        <v>223</v>
      </c>
      <c r="E24" s="210" t="s">
        <v>166</v>
      </c>
      <c r="F24" s="215">
        <v>181</v>
      </c>
      <c r="G24" s="212" t="s">
        <v>204</v>
      </c>
      <c r="H24" s="213">
        <v>2017</v>
      </c>
    </row>
    <row r="25" spans="1:8" ht="12.75">
      <c r="A25" s="206" t="s">
        <v>224</v>
      </c>
      <c r="B25" s="207" t="s">
        <v>119</v>
      </c>
      <c r="C25" s="208">
        <v>9592</v>
      </c>
      <c r="D25" s="209" t="s">
        <v>225</v>
      </c>
      <c r="E25" s="210" t="s">
        <v>166</v>
      </c>
      <c r="F25" s="211" t="s">
        <v>179</v>
      </c>
      <c r="G25" s="212" t="s">
        <v>180</v>
      </c>
      <c r="H25" s="213">
        <v>2017</v>
      </c>
    </row>
    <row r="26" spans="1:8" ht="12.75">
      <c r="A26" s="206" t="s">
        <v>226</v>
      </c>
      <c r="B26" s="207" t="s">
        <v>82</v>
      </c>
      <c r="C26" s="208">
        <v>506</v>
      </c>
      <c r="D26" s="209" t="s">
        <v>442</v>
      </c>
      <c r="E26" s="210" t="s">
        <v>166</v>
      </c>
      <c r="F26" s="215">
        <v>181</v>
      </c>
      <c r="G26" s="212" t="s">
        <v>204</v>
      </c>
      <c r="H26" s="205">
        <v>2018</v>
      </c>
    </row>
    <row r="27" spans="1:8" ht="12.75">
      <c r="A27" s="206" t="s">
        <v>112</v>
      </c>
      <c r="B27" s="207" t="s">
        <v>457</v>
      </c>
      <c r="C27" s="208">
        <v>35</v>
      </c>
      <c r="D27" s="209" t="s">
        <v>227</v>
      </c>
      <c r="E27" s="214" t="s">
        <v>453</v>
      </c>
      <c r="F27" s="203" t="s">
        <v>167</v>
      </c>
      <c r="G27" s="204" t="s">
        <v>168</v>
      </c>
      <c r="H27" s="213">
        <v>2019</v>
      </c>
    </row>
    <row r="28" spans="1:8" ht="12.75">
      <c r="A28" s="206" t="s">
        <v>108</v>
      </c>
      <c r="B28" s="207" t="s">
        <v>230</v>
      </c>
      <c r="C28" s="208">
        <v>329</v>
      </c>
      <c r="D28" s="209" t="s">
        <v>231</v>
      </c>
      <c r="E28" s="241" t="s">
        <v>174</v>
      </c>
      <c r="F28" s="211" t="s">
        <v>210</v>
      </c>
      <c r="G28" s="212" t="s">
        <v>456</v>
      </c>
      <c r="H28" s="205">
        <v>2018</v>
      </c>
    </row>
    <row r="29" spans="1:8" ht="12.75">
      <c r="A29" s="206" t="s">
        <v>106</v>
      </c>
      <c r="B29" s="207" t="s">
        <v>107</v>
      </c>
      <c r="C29" s="208">
        <v>6508</v>
      </c>
      <c r="D29" s="209" t="s">
        <v>137</v>
      </c>
      <c r="E29" s="210" t="s">
        <v>166</v>
      </c>
      <c r="F29" s="211" t="s">
        <v>210</v>
      </c>
      <c r="G29" s="212" t="s">
        <v>456</v>
      </c>
      <c r="H29" s="205">
        <v>2018</v>
      </c>
    </row>
    <row r="30" spans="1:8" ht="12.75">
      <c r="A30" s="206" t="s">
        <v>87</v>
      </c>
      <c r="B30" s="207" t="s">
        <v>85</v>
      </c>
      <c r="C30" s="208">
        <v>873</v>
      </c>
      <c r="D30" s="209" t="s">
        <v>88</v>
      </c>
      <c r="E30" s="210" t="s">
        <v>166</v>
      </c>
      <c r="F30" s="211" t="s">
        <v>253</v>
      </c>
      <c r="G30" s="212" t="s">
        <v>254</v>
      </c>
      <c r="H30" s="205">
        <v>2018</v>
      </c>
    </row>
    <row r="31" spans="1:8" ht="12.75">
      <c r="A31" s="206" t="s">
        <v>458</v>
      </c>
      <c r="B31" s="207" t="s">
        <v>459</v>
      </c>
      <c r="C31" s="208">
        <v>135</v>
      </c>
      <c r="D31" s="209" t="s">
        <v>232</v>
      </c>
      <c r="E31" s="210" t="s">
        <v>166</v>
      </c>
      <c r="F31" s="211" t="s">
        <v>169</v>
      </c>
      <c r="G31" s="212" t="s">
        <v>170</v>
      </c>
      <c r="H31" s="205">
        <v>2018</v>
      </c>
    </row>
    <row r="32" spans="1:8" ht="12.75">
      <c r="A32" s="206" t="s">
        <v>110</v>
      </c>
      <c r="B32" s="207" t="s">
        <v>233</v>
      </c>
      <c r="C32" s="208">
        <v>948</v>
      </c>
      <c r="D32" s="209" t="s">
        <v>140</v>
      </c>
      <c r="E32" s="210" t="s">
        <v>166</v>
      </c>
      <c r="F32" s="211" t="s">
        <v>210</v>
      </c>
      <c r="G32" s="212" t="s">
        <v>456</v>
      </c>
      <c r="H32" s="205">
        <v>2018</v>
      </c>
    </row>
    <row r="33" spans="1:8" ht="12.75">
      <c r="A33" s="206" t="s">
        <v>118</v>
      </c>
      <c r="B33" s="207" t="s">
        <v>119</v>
      </c>
      <c r="C33" s="208">
        <v>7120</v>
      </c>
      <c r="D33" s="209" t="s">
        <v>150</v>
      </c>
      <c r="E33" s="210" t="s">
        <v>166</v>
      </c>
      <c r="F33" s="211" t="s">
        <v>213</v>
      </c>
      <c r="G33" s="212" t="s">
        <v>214</v>
      </c>
      <c r="H33" s="213">
        <v>2019</v>
      </c>
    </row>
    <row r="34" spans="1:8" ht="12.75">
      <c r="A34" s="206" t="s">
        <v>110</v>
      </c>
      <c r="B34" s="207" t="s">
        <v>460</v>
      </c>
      <c r="C34" s="208">
        <v>718</v>
      </c>
      <c r="D34" s="209" t="s">
        <v>234</v>
      </c>
      <c r="E34" s="214" t="s">
        <v>453</v>
      </c>
      <c r="F34" s="211" t="s">
        <v>210</v>
      </c>
      <c r="G34" s="212" t="s">
        <v>456</v>
      </c>
      <c r="H34" s="205">
        <v>2018</v>
      </c>
    </row>
    <row r="35" spans="1:8" ht="12.75">
      <c r="A35" s="206" t="s">
        <v>101</v>
      </c>
      <c r="B35" s="207" t="s">
        <v>461</v>
      </c>
      <c r="C35" s="208">
        <v>719</v>
      </c>
      <c r="D35" s="209" t="s">
        <v>236</v>
      </c>
      <c r="E35" s="214" t="s">
        <v>453</v>
      </c>
      <c r="F35" s="211" t="s">
        <v>210</v>
      </c>
      <c r="G35" s="212" t="s">
        <v>456</v>
      </c>
      <c r="H35" s="213">
        <v>2018</v>
      </c>
    </row>
    <row r="36" spans="1:8" ht="12.75">
      <c r="A36" s="206" t="s">
        <v>462</v>
      </c>
      <c r="B36" s="207" t="s">
        <v>463</v>
      </c>
      <c r="C36" s="208">
        <v>734</v>
      </c>
      <c r="D36" s="209" t="s">
        <v>239</v>
      </c>
      <c r="E36" s="214" t="s">
        <v>453</v>
      </c>
      <c r="F36" s="211" t="s">
        <v>210</v>
      </c>
      <c r="G36" s="212" t="s">
        <v>456</v>
      </c>
      <c r="H36" s="213">
        <v>2018</v>
      </c>
    </row>
    <row r="37" spans="1:8" ht="12.75">
      <c r="A37" s="206" t="s">
        <v>240</v>
      </c>
      <c r="B37" s="207" t="s">
        <v>241</v>
      </c>
      <c r="C37" s="208">
        <v>835</v>
      </c>
      <c r="D37" s="209" t="s">
        <v>242</v>
      </c>
      <c r="E37" s="210" t="s">
        <v>166</v>
      </c>
      <c r="F37" s="211" t="s">
        <v>179</v>
      </c>
      <c r="G37" s="212" t="s">
        <v>180</v>
      </c>
      <c r="H37" s="205">
        <v>2018</v>
      </c>
    </row>
    <row r="38" spans="1:8" ht="12.75">
      <c r="A38" s="206" t="s">
        <v>124</v>
      </c>
      <c r="B38" s="207" t="s">
        <v>125</v>
      </c>
      <c r="C38" s="208">
        <v>3926</v>
      </c>
      <c r="D38" s="209" t="s">
        <v>243</v>
      </c>
      <c r="E38" s="210" t="s">
        <v>166</v>
      </c>
      <c r="F38" s="211" t="s">
        <v>213</v>
      </c>
      <c r="G38" s="212" t="s">
        <v>214</v>
      </c>
      <c r="H38" s="205">
        <v>2018</v>
      </c>
    </row>
    <row r="39" spans="1:9" ht="12.75">
      <c r="A39" s="206" t="s">
        <v>464</v>
      </c>
      <c r="B39" s="207" t="s">
        <v>465</v>
      </c>
      <c r="C39" s="208">
        <v>1949</v>
      </c>
      <c r="D39" s="209" t="s">
        <v>244</v>
      </c>
      <c r="E39" s="210" t="s">
        <v>166</v>
      </c>
      <c r="F39" s="211" t="s">
        <v>191</v>
      </c>
      <c r="G39" s="212" t="s">
        <v>192</v>
      </c>
      <c r="H39" s="205">
        <v>2019</v>
      </c>
      <c r="I39" s="174"/>
    </row>
    <row r="40" spans="1:8" ht="12.75">
      <c r="A40" s="206" t="s">
        <v>136</v>
      </c>
      <c r="B40" s="207" t="s">
        <v>245</v>
      </c>
      <c r="C40" s="208">
        <v>8941</v>
      </c>
      <c r="D40" s="209" t="s">
        <v>156</v>
      </c>
      <c r="E40" s="210" t="s">
        <v>166</v>
      </c>
      <c r="F40" s="211" t="s">
        <v>169</v>
      </c>
      <c r="G40" s="212" t="s">
        <v>170</v>
      </c>
      <c r="H40" s="205">
        <v>2018</v>
      </c>
    </row>
    <row r="41" spans="1:8" ht="12.75">
      <c r="A41" s="206" t="s">
        <v>195</v>
      </c>
      <c r="B41" s="207" t="s">
        <v>246</v>
      </c>
      <c r="C41" s="208">
        <v>2</v>
      </c>
      <c r="D41" s="209" t="s">
        <v>247</v>
      </c>
      <c r="E41" s="210" t="s">
        <v>166</v>
      </c>
      <c r="F41" s="211" t="s">
        <v>179</v>
      </c>
      <c r="G41" s="212" t="s">
        <v>180</v>
      </c>
      <c r="H41" s="205">
        <v>2018</v>
      </c>
    </row>
    <row r="42" spans="1:8" ht="12.75">
      <c r="A42" s="206" t="s">
        <v>97</v>
      </c>
      <c r="B42" s="207" t="s">
        <v>75</v>
      </c>
      <c r="C42" s="208">
        <v>2477</v>
      </c>
      <c r="D42" s="209" t="s">
        <v>98</v>
      </c>
      <c r="E42" s="210" t="s">
        <v>166</v>
      </c>
      <c r="F42" s="211" t="s">
        <v>210</v>
      </c>
      <c r="G42" s="212" t="s">
        <v>456</v>
      </c>
      <c r="H42" s="205">
        <v>2018</v>
      </c>
    </row>
    <row r="43" spans="1:8" ht="12.75">
      <c r="A43" s="206" t="s">
        <v>248</v>
      </c>
      <c r="B43" s="207" t="s">
        <v>249</v>
      </c>
      <c r="C43" s="208">
        <v>6292</v>
      </c>
      <c r="D43" s="209" t="s">
        <v>250</v>
      </c>
      <c r="E43" s="210" t="s">
        <v>166</v>
      </c>
      <c r="F43" s="211" t="s">
        <v>210</v>
      </c>
      <c r="G43" s="212" t="s">
        <v>456</v>
      </c>
      <c r="H43" s="207">
        <v>2016</v>
      </c>
    </row>
    <row r="44" spans="1:8" ht="12.75">
      <c r="A44" s="206" t="s">
        <v>466</v>
      </c>
      <c r="B44" s="207" t="s">
        <v>467</v>
      </c>
      <c r="C44" s="208">
        <v>735</v>
      </c>
      <c r="D44" s="209" t="s">
        <v>252</v>
      </c>
      <c r="E44" s="210" t="s">
        <v>166</v>
      </c>
      <c r="F44" s="211" t="s">
        <v>210</v>
      </c>
      <c r="G44" s="212" t="s">
        <v>456</v>
      </c>
      <c r="H44" s="213">
        <v>2018</v>
      </c>
    </row>
    <row r="45" spans="1:8" ht="12.75">
      <c r="A45" s="206" t="s">
        <v>443</v>
      </c>
      <c r="B45" s="207" t="s">
        <v>444</v>
      </c>
      <c r="C45" s="208">
        <v>1313</v>
      </c>
      <c r="D45" s="209" t="s">
        <v>445</v>
      </c>
      <c r="E45" s="210" t="s">
        <v>166</v>
      </c>
      <c r="F45" s="211" t="s">
        <v>179</v>
      </c>
      <c r="G45" s="212" t="s">
        <v>180</v>
      </c>
      <c r="H45" s="213">
        <v>2017</v>
      </c>
    </row>
    <row r="46" spans="1:8" ht="12.75">
      <c r="A46" s="206" t="s">
        <v>255</v>
      </c>
      <c r="B46" s="207" t="s">
        <v>256</v>
      </c>
      <c r="C46" s="208">
        <v>7624</v>
      </c>
      <c r="D46" s="209" t="s">
        <v>257</v>
      </c>
      <c r="E46" s="210" t="s">
        <v>166</v>
      </c>
      <c r="F46" s="211" t="s">
        <v>253</v>
      </c>
      <c r="G46" s="212" t="s">
        <v>254</v>
      </c>
      <c r="H46" s="213">
        <v>2016</v>
      </c>
    </row>
    <row r="47" spans="1:8" ht="12.75">
      <c r="A47" s="206" t="s">
        <v>468</v>
      </c>
      <c r="B47" s="207" t="s">
        <v>125</v>
      </c>
      <c r="C47" s="208">
        <v>1131</v>
      </c>
      <c r="D47" s="209" t="s">
        <v>259</v>
      </c>
      <c r="E47" s="210" t="s">
        <v>166</v>
      </c>
      <c r="F47" s="211">
        <v>468</v>
      </c>
      <c r="G47" s="212" t="s">
        <v>469</v>
      </c>
      <c r="H47" s="213">
        <v>2017</v>
      </c>
    </row>
    <row r="48" spans="1:8" ht="12.75">
      <c r="A48" s="206" t="s">
        <v>470</v>
      </c>
      <c r="B48" s="207" t="s">
        <v>471</v>
      </c>
      <c r="C48" s="208">
        <v>1132</v>
      </c>
      <c r="D48" s="209" t="s">
        <v>262</v>
      </c>
      <c r="E48" s="210" t="s">
        <v>166</v>
      </c>
      <c r="F48" s="211">
        <v>468</v>
      </c>
      <c r="G48" s="212" t="s">
        <v>469</v>
      </c>
      <c r="H48" s="213">
        <v>2017</v>
      </c>
    </row>
    <row r="49" spans="1:8" ht="12.75">
      <c r="A49" s="206" t="s">
        <v>263</v>
      </c>
      <c r="B49" s="207" t="s">
        <v>125</v>
      </c>
      <c r="C49" s="208">
        <v>221</v>
      </c>
      <c r="D49" s="209" t="s">
        <v>264</v>
      </c>
      <c r="E49" s="210" t="s">
        <v>166</v>
      </c>
      <c r="F49" s="211">
        <v>498</v>
      </c>
      <c r="G49" s="212" t="s">
        <v>425</v>
      </c>
      <c r="H49" s="213">
        <v>2016</v>
      </c>
    </row>
    <row r="50" spans="1:8" ht="12.75">
      <c r="A50" s="206" t="s">
        <v>472</v>
      </c>
      <c r="B50" s="207" t="s">
        <v>473</v>
      </c>
      <c r="C50" s="208">
        <v>737</v>
      </c>
      <c r="D50" s="209" t="s">
        <v>265</v>
      </c>
      <c r="E50" s="210" t="s">
        <v>166</v>
      </c>
      <c r="F50" s="211" t="s">
        <v>210</v>
      </c>
      <c r="G50" s="212" t="s">
        <v>456</v>
      </c>
      <c r="H50" s="213">
        <v>2018</v>
      </c>
    </row>
    <row r="51" spans="1:8" ht="12.75">
      <c r="A51" s="218" t="s">
        <v>235</v>
      </c>
      <c r="B51" s="222" t="s">
        <v>474</v>
      </c>
      <c r="C51" s="220">
        <v>327</v>
      </c>
      <c r="D51" s="221" t="s">
        <v>267</v>
      </c>
      <c r="E51" s="214" t="s">
        <v>453</v>
      </c>
      <c r="F51" s="211" t="s">
        <v>237</v>
      </c>
      <c r="G51" s="212" t="s">
        <v>175</v>
      </c>
      <c r="H51" s="205">
        <v>2019</v>
      </c>
    </row>
    <row r="52" spans="1:8" ht="12.75">
      <c r="A52" s="206" t="s">
        <v>475</v>
      </c>
      <c r="B52" s="207" t="s">
        <v>476</v>
      </c>
      <c r="C52" s="208">
        <v>287</v>
      </c>
      <c r="D52" s="216" t="s">
        <v>268</v>
      </c>
      <c r="E52" s="202" t="s">
        <v>166</v>
      </c>
      <c r="F52" s="203" t="s">
        <v>167</v>
      </c>
      <c r="G52" s="204" t="s">
        <v>168</v>
      </c>
      <c r="H52" s="205">
        <v>2019</v>
      </c>
    </row>
    <row r="53" spans="1:8" ht="12.75">
      <c r="A53" s="206" t="s">
        <v>477</v>
      </c>
      <c r="B53" s="207" t="s">
        <v>310</v>
      </c>
      <c r="C53" s="208">
        <v>288</v>
      </c>
      <c r="D53" s="209" t="s">
        <v>269</v>
      </c>
      <c r="E53" s="202" t="s">
        <v>166</v>
      </c>
      <c r="F53" s="203" t="s">
        <v>167</v>
      </c>
      <c r="G53" s="204" t="s">
        <v>168</v>
      </c>
      <c r="H53" s="205">
        <v>2019</v>
      </c>
    </row>
    <row r="54" spans="1:8" ht="12.75">
      <c r="A54" s="206" t="s">
        <v>271</v>
      </c>
      <c r="B54" s="207" t="s">
        <v>272</v>
      </c>
      <c r="C54" s="208">
        <v>6824</v>
      </c>
      <c r="D54" s="209" t="s">
        <v>273</v>
      </c>
      <c r="E54" s="210" t="s">
        <v>166</v>
      </c>
      <c r="F54" s="211" t="s">
        <v>237</v>
      </c>
      <c r="G54" s="212" t="s">
        <v>175</v>
      </c>
      <c r="H54" s="205">
        <v>2018</v>
      </c>
    </row>
    <row r="55" spans="1:8" ht="12.75">
      <c r="A55" s="206" t="s">
        <v>81</v>
      </c>
      <c r="B55" s="207" t="s">
        <v>82</v>
      </c>
      <c r="C55" s="208">
        <v>4889</v>
      </c>
      <c r="D55" s="209" t="s">
        <v>83</v>
      </c>
      <c r="E55" s="210" t="s">
        <v>166</v>
      </c>
      <c r="F55" s="211" t="s">
        <v>191</v>
      </c>
      <c r="G55" s="212" t="s">
        <v>192</v>
      </c>
      <c r="H55" s="205">
        <v>2018</v>
      </c>
    </row>
    <row r="56" spans="1:8" ht="12.75">
      <c r="A56" s="206" t="s">
        <v>274</v>
      </c>
      <c r="B56" s="207" t="s">
        <v>258</v>
      </c>
      <c r="C56" s="208">
        <v>4493</v>
      </c>
      <c r="D56" s="209" t="s">
        <v>275</v>
      </c>
      <c r="E56" s="210" t="s">
        <v>166</v>
      </c>
      <c r="F56" s="211" t="s">
        <v>188</v>
      </c>
      <c r="G56" s="212" t="s">
        <v>189</v>
      </c>
      <c r="H56" s="205">
        <v>2018</v>
      </c>
    </row>
    <row r="57" spans="1:8" ht="12.75">
      <c r="A57" s="206" t="s">
        <v>276</v>
      </c>
      <c r="B57" s="207" t="s">
        <v>193</v>
      </c>
      <c r="C57" s="208">
        <v>6248</v>
      </c>
      <c r="D57" s="209" t="s">
        <v>277</v>
      </c>
      <c r="E57" s="210" t="s">
        <v>166</v>
      </c>
      <c r="F57" s="211" t="s">
        <v>188</v>
      </c>
      <c r="G57" s="212" t="s">
        <v>189</v>
      </c>
      <c r="H57" s="207">
        <v>2017</v>
      </c>
    </row>
    <row r="58" spans="1:8" ht="12.75">
      <c r="A58" s="206" t="s">
        <v>478</v>
      </c>
      <c r="B58" s="207" t="s">
        <v>479</v>
      </c>
      <c r="C58" s="208">
        <v>97</v>
      </c>
      <c r="D58" s="209" t="s">
        <v>278</v>
      </c>
      <c r="E58" s="214" t="s">
        <v>453</v>
      </c>
      <c r="F58" s="211" t="s">
        <v>169</v>
      </c>
      <c r="G58" s="212" t="s">
        <v>170</v>
      </c>
      <c r="H58" s="213">
        <v>2019</v>
      </c>
    </row>
    <row r="59" spans="1:8" ht="12.75">
      <c r="A59" s="206" t="s">
        <v>106</v>
      </c>
      <c r="B59" s="207" t="s">
        <v>426</v>
      </c>
      <c r="C59" s="208">
        <v>75</v>
      </c>
      <c r="D59" s="209" t="s">
        <v>279</v>
      </c>
      <c r="E59" s="214" t="s">
        <v>453</v>
      </c>
      <c r="F59" s="211" t="s">
        <v>210</v>
      </c>
      <c r="G59" s="212" t="s">
        <v>456</v>
      </c>
      <c r="H59" s="205">
        <v>2018</v>
      </c>
    </row>
    <row r="60" spans="1:8" ht="12.75">
      <c r="A60" s="206" t="s">
        <v>94</v>
      </c>
      <c r="B60" s="207" t="s">
        <v>280</v>
      </c>
      <c r="C60" s="208">
        <v>8193</v>
      </c>
      <c r="D60" s="209" t="s">
        <v>96</v>
      </c>
      <c r="E60" s="210" t="s">
        <v>166</v>
      </c>
      <c r="F60" s="211" t="s">
        <v>191</v>
      </c>
      <c r="G60" s="212" t="s">
        <v>192</v>
      </c>
      <c r="H60" s="205">
        <v>2018</v>
      </c>
    </row>
    <row r="61" spans="1:8" ht="12.75">
      <c r="A61" s="206" t="s">
        <v>427</v>
      </c>
      <c r="B61" s="207" t="s">
        <v>114</v>
      </c>
      <c r="C61" s="208">
        <v>263</v>
      </c>
      <c r="D61" s="209" t="s">
        <v>281</v>
      </c>
      <c r="E61" s="210" t="s">
        <v>166</v>
      </c>
      <c r="F61" s="211" t="s">
        <v>237</v>
      </c>
      <c r="G61" s="212" t="s">
        <v>175</v>
      </c>
      <c r="H61" s="205">
        <v>2018</v>
      </c>
    </row>
    <row r="62" spans="1:8" ht="12.75">
      <c r="A62" s="206" t="s">
        <v>282</v>
      </c>
      <c r="B62" s="223" t="s">
        <v>283</v>
      </c>
      <c r="C62" s="208">
        <v>9353</v>
      </c>
      <c r="D62" s="209" t="s">
        <v>284</v>
      </c>
      <c r="E62" s="210" t="s">
        <v>166</v>
      </c>
      <c r="F62" s="211" t="s">
        <v>191</v>
      </c>
      <c r="G62" s="212" t="s">
        <v>192</v>
      </c>
      <c r="H62" s="205">
        <v>2018</v>
      </c>
    </row>
    <row r="63" spans="1:8" ht="12.75">
      <c r="A63" s="206" t="s">
        <v>330</v>
      </c>
      <c r="B63" s="207" t="s">
        <v>428</v>
      </c>
      <c r="C63" s="208">
        <v>374</v>
      </c>
      <c r="D63" s="209" t="s">
        <v>285</v>
      </c>
      <c r="E63" s="214" t="s">
        <v>453</v>
      </c>
      <c r="F63" s="211" t="s">
        <v>237</v>
      </c>
      <c r="G63" s="212" t="s">
        <v>175</v>
      </c>
      <c r="H63" s="205">
        <v>2018</v>
      </c>
    </row>
    <row r="64" spans="1:8" ht="12.75">
      <c r="A64" s="206" t="s">
        <v>480</v>
      </c>
      <c r="B64" s="207" t="s">
        <v>481</v>
      </c>
      <c r="C64" s="208">
        <v>736</v>
      </c>
      <c r="D64" s="209" t="s">
        <v>286</v>
      </c>
      <c r="E64" s="210" t="s">
        <v>166</v>
      </c>
      <c r="F64" s="211" t="s">
        <v>210</v>
      </c>
      <c r="G64" s="212" t="s">
        <v>456</v>
      </c>
      <c r="H64" s="205">
        <v>2018</v>
      </c>
    </row>
    <row r="65" spans="1:8" ht="12.75">
      <c r="A65" s="206" t="s">
        <v>276</v>
      </c>
      <c r="B65" s="207" t="s">
        <v>287</v>
      </c>
      <c r="C65" s="208">
        <v>4193</v>
      </c>
      <c r="D65" s="209" t="s">
        <v>288</v>
      </c>
      <c r="E65" s="210" t="s">
        <v>166</v>
      </c>
      <c r="F65" s="211" t="s">
        <v>188</v>
      </c>
      <c r="G65" s="212" t="s">
        <v>189</v>
      </c>
      <c r="H65" s="207">
        <v>2017</v>
      </c>
    </row>
    <row r="66" spans="1:11" ht="12.75">
      <c r="A66" s="206" t="s">
        <v>289</v>
      </c>
      <c r="B66" s="207" t="s">
        <v>132</v>
      </c>
      <c r="C66" s="208">
        <v>1976</v>
      </c>
      <c r="D66" s="209" t="s">
        <v>290</v>
      </c>
      <c r="E66" s="210" t="s">
        <v>166</v>
      </c>
      <c r="F66" s="211">
        <v>454</v>
      </c>
      <c r="G66" s="212" t="s">
        <v>270</v>
      </c>
      <c r="H66" s="217">
        <v>2016</v>
      </c>
      <c r="I66" s="175"/>
      <c r="J66" s="175"/>
      <c r="K66" s="175"/>
    </row>
    <row r="67" spans="1:11" ht="12.75">
      <c r="A67" s="206" t="s">
        <v>482</v>
      </c>
      <c r="B67" s="207" t="s">
        <v>95</v>
      </c>
      <c r="C67" s="208">
        <v>324</v>
      </c>
      <c r="D67" s="209" t="s">
        <v>291</v>
      </c>
      <c r="E67" s="210" t="s">
        <v>166</v>
      </c>
      <c r="F67" s="211" t="s">
        <v>253</v>
      </c>
      <c r="G67" s="212" t="s">
        <v>254</v>
      </c>
      <c r="H67" s="213">
        <v>2018</v>
      </c>
      <c r="I67" s="175"/>
      <c r="J67" s="175"/>
      <c r="K67" s="175"/>
    </row>
    <row r="68" spans="1:8" ht="12.75">
      <c r="A68" s="206" t="s">
        <v>108</v>
      </c>
      <c r="B68" s="207" t="s">
        <v>183</v>
      </c>
      <c r="C68" s="208">
        <v>606</v>
      </c>
      <c r="D68" s="209" t="s">
        <v>292</v>
      </c>
      <c r="E68" s="241" t="s">
        <v>174</v>
      </c>
      <c r="F68" s="211" t="s">
        <v>169</v>
      </c>
      <c r="G68" s="212" t="s">
        <v>170</v>
      </c>
      <c r="H68" s="205">
        <v>2018</v>
      </c>
    </row>
    <row r="69" spans="1:8" ht="12.75">
      <c r="A69" s="206" t="s">
        <v>113</v>
      </c>
      <c r="B69" s="207" t="s">
        <v>114</v>
      </c>
      <c r="C69" s="208">
        <v>5219</v>
      </c>
      <c r="D69" s="209" t="s">
        <v>143</v>
      </c>
      <c r="E69" s="210" t="s">
        <v>166</v>
      </c>
      <c r="F69" s="211" t="s">
        <v>228</v>
      </c>
      <c r="G69" s="212" t="s">
        <v>229</v>
      </c>
      <c r="H69" s="207">
        <v>2017</v>
      </c>
    </row>
    <row r="70" spans="1:8" ht="12.75">
      <c r="A70" s="206" t="s">
        <v>293</v>
      </c>
      <c r="B70" s="207" t="s">
        <v>294</v>
      </c>
      <c r="C70" s="208">
        <v>228</v>
      </c>
      <c r="D70" s="209" t="s">
        <v>295</v>
      </c>
      <c r="E70" s="210" t="s">
        <v>166</v>
      </c>
      <c r="F70" s="211" t="s">
        <v>253</v>
      </c>
      <c r="G70" s="212" t="s">
        <v>254</v>
      </c>
      <c r="H70" s="207">
        <v>2017</v>
      </c>
    </row>
    <row r="71" spans="1:8" ht="12.75">
      <c r="A71" s="206" t="s">
        <v>296</v>
      </c>
      <c r="B71" s="207" t="s">
        <v>217</v>
      </c>
      <c r="C71" s="208">
        <v>2982</v>
      </c>
      <c r="D71" s="209" t="s">
        <v>297</v>
      </c>
      <c r="E71" s="210" t="s">
        <v>166</v>
      </c>
      <c r="F71" s="211" t="s">
        <v>253</v>
      </c>
      <c r="G71" s="212" t="s">
        <v>254</v>
      </c>
      <c r="H71" s="207">
        <v>2017</v>
      </c>
    </row>
    <row r="72" spans="1:8" ht="12.75">
      <c r="A72" s="206" t="s">
        <v>483</v>
      </c>
      <c r="B72" s="207" t="s">
        <v>484</v>
      </c>
      <c r="C72" s="208">
        <v>363</v>
      </c>
      <c r="D72" s="209" t="s">
        <v>299</v>
      </c>
      <c r="E72" s="210" t="s">
        <v>166</v>
      </c>
      <c r="F72" s="211" t="s">
        <v>237</v>
      </c>
      <c r="G72" s="212" t="s">
        <v>175</v>
      </c>
      <c r="H72" s="205">
        <v>2018</v>
      </c>
    </row>
    <row r="73" spans="1:10" ht="12.75">
      <c r="A73" s="206" t="s">
        <v>89</v>
      </c>
      <c r="B73" s="207" t="s">
        <v>90</v>
      </c>
      <c r="C73" s="208">
        <v>6661</v>
      </c>
      <c r="D73" s="209" t="s">
        <v>91</v>
      </c>
      <c r="E73" s="210" t="s">
        <v>166</v>
      </c>
      <c r="F73" s="211" t="s">
        <v>191</v>
      </c>
      <c r="G73" s="212" t="s">
        <v>192</v>
      </c>
      <c r="H73" s="205">
        <v>2018</v>
      </c>
      <c r="I73" s="176"/>
      <c r="J73" s="176"/>
    </row>
    <row r="74" spans="1:8" ht="12.75">
      <c r="A74" s="206" t="s">
        <v>101</v>
      </c>
      <c r="B74" s="207" t="s">
        <v>102</v>
      </c>
      <c r="C74" s="208">
        <v>5844</v>
      </c>
      <c r="D74" s="209" t="s">
        <v>103</v>
      </c>
      <c r="E74" s="210" t="s">
        <v>166</v>
      </c>
      <c r="F74" s="211" t="s">
        <v>210</v>
      </c>
      <c r="G74" s="212" t="s">
        <v>456</v>
      </c>
      <c r="H74" s="205">
        <v>2018</v>
      </c>
    </row>
    <row r="75" spans="1:8" ht="12.75">
      <c r="A75" s="206" t="s">
        <v>300</v>
      </c>
      <c r="B75" s="207" t="s">
        <v>301</v>
      </c>
      <c r="C75" s="208">
        <v>224</v>
      </c>
      <c r="D75" s="209" t="s">
        <v>302</v>
      </c>
      <c r="E75" s="210" t="s">
        <v>166</v>
      </c>
      <c r="F75" s="211" t="s">
        <v>179</v>
      </c>
      <c r="G75" s="212" t="s">
        <v>180</v>
      </c>
      <c r="H75" s="205">
        <v>2018</v>
      </c>
    </row>
    <row r="76" spans="1:8" ht="12.75">
      <c r="A76" s="206" t="s">
        <v>303</v>
      </c>
      <c r="B76" s="207" t="s">
        <v>85</v>
      </c>
      <c r="C76" s="208">
        <v>3728</v>
      </c>
      <c r="D76" s="209" t="s">
        <v>304</v>
      </c>
      <c r="E76" s="210" t="s">
        <v>166</v>
      </c>
      <c r="F76" s="211" t="s">
        <v>169</v>
      </c>
      <c r="G76" s="212" t="s">
        <v>170</v>
      </c>
      <c r="H76" s="205">
        <v>2018</v>
      </c>
    </row>
    <row r="77" spans="1:8" ht="12.75">
      <c r="A77" s="206" t="s">
        <v>305</v>
      </c>
      <c r="B77" s="207" t="s">
        <v>133</v>
      </c>
      <c r="C77" s="208">
        <v>5135</v>
      </c>
      <c r="D77" s="209" t="s">
        <v>306</v>
      </c>
      <c r="E77" s="210" t="s">
        <v>166</v>
      </c>
      <c r="F77" s="211" t="s">
        <v>169</v>
      </c>
      <c r="G77" s="212" t="s">
        <v>170</v>
      </c>
      <c r="H77" s="205">
        <v>2018</v>
      </c>
    </row>
    <row r="78" spans="1:8" ht="12.75">
      <c r="A78" s="206" t="s">
        <v>308</v>
      </c>
      <c r="B78" s="207" t="s">
        <v>485</v>
      </c>
      <c r="C78" s="208">
        <v>26</v>
      </c>
      <c r="D78" s="209" t="s">
        <v>307</v>
      </c>
      <c r="E78" s="214" t="s">
        <v>453</v>
      </c>
      <c r="F78" s="211" t="s">
        <v>169</v>
      </c>
      <c r="G78" s="212" t="s">
        <v>170</v>
      </c>
      <c r="H78" s="207">
        <v>2018</v>
      </c>
    </row>
    <row r="79" spans="1:8" ht="12.75">
      <c r="A79" s="206" t="s">
        <v>308</v>
      </c>
      <c r="B79" s="207" t="s">
        <v>95</v>
      </c>
      <c r="C79" s="208">
        <v>9204</v>
      </c>
      <c r="D79" s="209" t="s">
        <v>309</v>
      </c>
      <c r="E79" s="210" t="s">
        <v>166</v>
      </c>
      <c r="F79" s="211" t="s">
        <v>169</v>
      </c>
      <c r="G79" s="212" t="s">
        <v>170</v>
      </c>
      <c r="H79" s="205">
        <v>2018</v>
      </c>
    </row>
    <row r="80" spans="1:8" ht="12.75">
      <c r="A80" s="206" t="s">
        <v>176</v>
      </c>
      <c r="B80" s="207" t="s">
        <v>486</v>
      </c>
      <c r="C80" s="208">
        <v>98</v>
      </c>
      <c r="D80" s="209" t="s">
        <v>311</v>
      </c>
      <c r="E80" s="214" t="s">
        <v>453</v>
      </c>
      <c r="F80" s="211" t="s">
        <v>179</v>
      </c>
      <c r="G80" s="212" t="s">
        <v>180</v>
      </c>
      <c r="H80" s="205">
        <v>2019</v>
      </c>
    </row>
    <row r="81" spans="1:8" ht="12.75">
      <c r="A81" s="206" t="s">
        <v>235</v>
      </c>
      <c r="B81" s="207" t="s">
        <v>313</v>
      </c>
      <c r="C81" s="208">
        <v>257</v>
      </c>
      <c r="D81" s="209" t="s">
        <v>314</v>
      </c>
      <c r="E81" s="214" t="s">
        <v>453</v>
      </c>
      <c r="F81" s="211" t="s">
        <v>237</v>
      </c>
      <c r="G81" s="212" t="s">
        <v>175</v>
      </c>
      <c r="H81" s="205">
        <v>2018</v>
      </c>
    </row>
    <row r="82" spans="1:8" ht="12.75">
      <c r="A82" s="206" t="s">
        <v>315</v>
      </c>
      <c r="B82" s="207" t="s">
        <v>316</v>
      </c>
      <c r="C82" s="208">
        <v>9203</v>
      </c>
      <c r="D82" s="209" t="s">
        <v>317</v>
      </c>
      <c r="E82" s="210" t="s">
        <v>166</v>
      </c>
      <c r="F82" s="211">
        <v>325</v>
      </c>
      <c r="G82" s="212" t="s">
        <v>170</v>
      </c>
      <c r="H82" s="205">
        <v>2018</v>
      </c>
    </row>
    <row r="83" spans="1:8" ht="12.75">
      <c r="A83" s="206" t="s">
        <v>235</v>
      </c>
      <c r="B83" s="207" t="s">
        <v>318</v>
      </c>
      <c r="C83" s="208">
        <v>256</v>
      </c>
      <c r="D83" s="209" t="s">
        <v>319</v>
      </c>
      <c r="E83" s="210" t="s">
        <v>166</v>
      </c>
      <c r="F83" s="211" t="s">
        <v>237</v>
      </c>
      <c r="G83" s="212" t="s">
        <v>175</v>
      </c>
      <c r="H83" s="207">
        <v>2017</v>
      </c>
    </row>
    <row r="84" spans="1:8" ht="12.75">
      <c r="A84" s="206" t="s">
        <v>320</v>
      </c>
      <c r="B84" s="207" t="s">
        <v>256</v>
      </c>
      <c r="C84" s="208">
        <v>604</v>
      </c>
      <c r="D84" s="209" t="s">
        <v>321</v>
      </c>
      <c r="E84" s="210" t="s">
        <v>166</v>
      </c>
      <c r="F84" s="211" t="s">
        <v>213</v>
      </c>
      <c r="G84" s="212" t="s">
        <v>214</v>
      </c>
      <c r="H84" s="213">
        <v>2018</v>
      </c>
    </row>
    <row r="85" spans="1:8" ht="12.75">
      <c r="A85" s="224" t="s">
        <v>129</v>
      </c>
      <c r="B85" s="207" t="s">
        <v>130</v>
      </c>
      <c r="C85" s="208">
        <v>3370</v>
      </c>
      <c r="D85" s="209" t="s">
        <v>152</v>
      </c>
      <c r="E85" s="210" t="s">
        <v>166</v>
      </c>
      <c r="F85" s="211" t="s">
        <v>237</v>
      </c>
      <c r="G85" s="212" t="s">
        <v>175</v>
      </c>
      <c r="H85" s="205">
        <v>2018</v>
      </c>
    </row>
    <row r="86" spans="1:8" ht="12.75">
      <c r="A86" s="206" t="s">
        <v>322</v>
      </c>
      <c r="B86" s="207" t="s">
        <v>323</v>
      </c>
      <c r="C86" s="208">
        <v>190</v>
      </c>
      <c r="D86" s="209" t="s">
        <v>324</v>
      </c>
      <c r="E86" s="214" t="s">
        <v>453</v>
      </c>
      <c r="F86" s="211" t="s">
        <v>169</v>
      </c>
      <c r="G86" s="212" t="s">
        <v>170</v>
      </c>
      <c r="H86" s="213">
        <v>2018</v>
      </c>
    </row>
    <row r="87" spans="1:8" ht="12.75">
      <c r="A87" s="206" t="s">
        <v>432</v>
      </c>
      <c r="B87" s="207" t="s">
        <v>487</v>
      </c>
      <c r="C87" s="208">
        <v>541</v>
      </c>
      <c r="D87" s="209" t="s">
        <v>325</v>
      </c>
      <c r="E87" s="210" t="s">
        <v>166</v>
      </c>
      <c r="F87" s="211" t="s">
        <v>210</v>
      </c>
      <c r="G87" s="212" t="s">
        <v>456</v>
      </c>
      <c r="H87" s="205">
        <v>2018</v>
      </c>
    </row>
    <row r="88" spans="1:8" ht="12.75">
      <c r="A88" s="206" t="s">
        <v>326</v>
      </c>
      <c r="B88" s="207" t="s">
        <v>327</v>
      </c>
      <c r="C88" s="208">
        <v>6515</v>
      </c>
      <c r="D88" s="209" t="s">
        <v>328</v>
      </c>
      <c r="E88" s="210" t="s">
        <v>166</v>
      </c>
      <c r="F88" s="211">
        <v>454</v>
      </c>
      <c r="G88" s="212" t="s">
        <v>270</v>
      </c>
      <c r="H88" s="213">
        <v>2016</v>
      </c>
    </row>
    <row r="89" spans="1:8" ht="12.75">
      <c r="A89" s="206" t="s">
        <v>92</v>
      </c>
      <c r="B89" s="207" t="s">
        <v>93</v>
      </c>
      <c r="C89" s="208">
        <v>195</v>
      </c>
      <c r="D89" s="209" t="s">
        <v>144</v>
      </c>
      <c r="E89" s="210" t="s">
        <v>166</v>
      </c>
      <c r="F89" s="211" t="s">
        <v>213</v>
      </c>
      <c r="G89" s="212" t="s">
        <v>214</v>
      </c>
      <c r="H89" s="213">
        <v>2018</v>
      </c>
    </row>
    <row r="90" spans="1:8" ht="12.75">
      <c r="A90" s="206" t="s">
        <v>322</v>
      </c>
      <c r="B90" s="207" t="s">
        <v>238</v>
      </c>
      <c r="C90" s="208">
        <v>5196</v>
      </c>
      <c r="D90" s="209" t="s">
        <v>329</v>
      </c>
      <c r="E90" s="210" t="s">
        <v>166</v>
      </c>
      <c r="F90" s="211" t="s">
        <v>169</v>
      </c>
      <c r="G90" s="212" t="s">
        <v>170</v>
      </c>
      <c r="H90" s="205">
        <v>2018</v>
      </c>
    </row>
    <row r="91" spans="1:8" ht="12.75">
      <c r="A91" s="206" t="s">
        <v>330</v>
      </c>
      <c r="B91" s="207" t="s">
        <v>331</v>
      </c>
      <c r="C91" s="208">
        <v>6823</v>
      </c>
      <c r="D91" s="209" t="s">
        <v>332</v>
      </c>
      <c r="E91" s="210" t="s">
        <v>166</v>
      </c>
      <c r="F91" s="211" t="s">
        <v>237</v>
      </c>
      <c r="G91" s="212" t="s">
        <v>175</v>
      </c>
      <c r="H91" s="213">
        <v>2018</v>
      </c>
    </row>
    <row r="92" spans="1:8" ht="12.75">
      <c r="A92" s="206" t="s">
        <v>111</v>
      </c>
      <c r="B92" s="207" t="s">
        <v>333</v>
      </c>
      <c r="C92" s="208">
        <v>3884</v>
      </c>
      <c r="D92" s="209" t="s">
        <v>141</v>
      </c>
      <c r="E92" s="210" t="s">
        <v>166</v>
      </c>
      <c r="F92" s="215">
        <v>181</v>
      </c>
      <c r="G92" s="212" t="s">
        <v>204</v>
      </c>
      <c r="H92" s="205">
        <v>2018</v>
      </c>
    </row>
    <row r="93" spans="1:8" ht="12.75">
      <c r="A93" s="206" t="s">
        <v>334</v>
      </c>
      <c r="B93" s="207" t="s">
        <v>335</v>
      </c>
      <c r="C93" s="208">
        <v>2492</v>
      </c>
      <c r="D93" s="209" t="s">
        <v>336</v>
      </c>
      <c r="E93" s="210" t="s">
        <v>166</v>
      </c>
      <c r="F93" s="211" t="s">
        <v>169</v>
      </c>
      <c r="G93" s="212" t="s">
        <v>170</v>
      </c>
      <c r="H93" s="213">
        <v>2018</v>
      </c>
    </row>
    <row r="94" spans="1:8" ht="12.75">
      <c r="A94" s="225" t="s">
        <v>429</v>
      </c>
      <c r="B94" s="207" t="s">
        <v>430</v>
      </c>
      <c r="C94" s="208">
        <v>712</v>
      </c>
      <c r="D94" s="209" t="s">
        <v>337</v>
      </c>
      <c r="E94" s="210" t="s">
        <v>166</v>
      </c>
      <c r="F94" s="211" t="s">
        <v>210</v>
      </c>
      <c r="G94" s="212" t="s">
        <v>456</v>
      </c>
      <c r="H94" s="205">
        <v>2018</v>
      </c>
    </row>
    <row r="95" spans="1:8" ht="12.75">
      <c r="A95" s="225" t="s">
        <v>266</v>
      </c>
      <c r="B95" s="207" t="s">
        <v>338</v>
      </c>
      <c r="C95" s="208">
        <v>669</v>
      </c>
      <c r="D95" s="209" t="s">
        <v>339</v>
      </c>
      <c r="E95" s="210" t="s">
        <v>166</v>
      </c>
      <c r="F95" s="211" t="s">
        <v>169</v>
      </c>
      <c r="G95" s="212" t="s">
        <v>170</v>
      </c>
      <c r="H95" s="213">
        <v>2018</v>
      </c>
    </row>
    <row r="96" spans="1:8" ht="12.75">
      <c r="A96" s="206" t="s">
        <v>440</v>
      </c>
      <c r="B96" s="207" t="s">
        <v>439</v>
      </c>
      <c r="C96" s="208">
        <v>713</v>
      </c>
      <c r="D96" s="209" t="s">
        <v>340</v>
      </c>
      <c r="E96" s="210" t="s">
        <v>166</v>
      </c>
      <c r="F96" s="211" t="s">
        <v>210</v>
      </c>
      <c r="G96" s="212" t="s">
        <v>456</v>
      </c>
      <c r="H96" s="205">
        <v>2018</v>
      </c>
    </row>
    <row r="97" spans="1:8" ht="12.75">
      <c r="A97" s="206" t="s">
        <v>341</v>
      </c>
      <c r="B97" s="207" t="s">
        <v>119</v>
      </c>
      <c r="C97" s="208">
        <v>205</v>
      </c>
      <c r="D97" s="209" t="s">
        <v>342</v>
      </c>
      <c r="E97" s="210" t="s">
        <v>166</v>
      </c>
      <c r="F97" s="211" t="s">
        <v>237</v>
      </c>
      <c r="G97" s="212" t="s">
        <v>175</v>
      </c>
      <c r="H97" s="213">
        <v>2018</v>
      </c>
    </row>
    <row r="98" spans="1:8" ht="12.75">
      <c r="A98" s="206" t="s">
        <v>89</v>
      </c>
      <c r="B98" s="207" t="s">
        <v>246</v>
      </c>
      <c r="C98" s="208">
        <v>7622</v>
      </c>
      <c r="D98" s="209" t="s">
        <v>343</v>
      </c>
      <c r="E98" s="210" t="s">
        <v>166</v>
      </c>
      <c r="F98" s="211" t="s">
        <v>344</v>
      </c>
      <c r="G98" s="212" t="s">
        <v>345</v>
      </c>
      <c r="H98" s="205">
        <v>2018</v>
      </c>
    </row>
    <row r="99" spans="1:8" ht="12.75">
      <c r="A99" s="206" t="s">
        <v>251</v>
      </c>
      <c r="B99" s="207" t="s">
        <v>133</v>
      </c>
      <c r="C99" s="208">
        <v>5710</v>
      </c>
      <c r="D99" s="209" t="s">
        <v>346</v>
      </c>
      <c r="E99" s="210" t="s">
        <v>166</v>
      </c>
      <c r="F99" s="211" t="s">
        <v>169</v>
      </c>
      <c r="G99" s="212" t="s">
        <v>170</v>
      </c>
      <c r="H99" s="213">
        <v>2018</v>
      </c>
    </row>
    <row r="100" spans="1:8" ht="12.75">
      <c r="A100" s="206" t="s">
        <v>129</v>
      </c>
      <c r="B100" s="207" t="s">
        <v>488</v>
      </c>
      <c r="C100" s="208">
        <v>24</v>
      </c>
      <c r="D100" s="209" t="s">
        <v>347</v>
      </c>
      <c r="E100" s="214" t="s">
        <v>453</v>
      </c>
      <c r="F100" s="211" t="s">
        <v>237</v>
      </c>
      <c r="G100" s="212" t="s">
        <v>175</v>
      </c>
      <c r="H100" s="205">
        <v>2018</v>
      </c>
    </row>
    <row r="101" spans="1:8" ht="12.75">
      <c r="A101" s="206" t="s">
        <v>298</v>
      </c>
      <c r="B101" s="207" t="s">
        <v>348</v>
      </c>
      <c r="C101" s="208">
        <v>14</v>
      </c>
      <c r="D101" s="209" t="s">
        <v>349</v>
      </c>
      <c r="E101" s="210" t="s">
        <v>312</v>
      </c>
      <c r="F101" s="211">
        <v>294</v>
      </c>
      <c r="G101" s="212" t="s">
        <v>254</v>
      </c>
      <c r="H101" s="213">
        <v>2016</v>
      </c>
    </row>
    <row r="102" spans="1:8" ht="12.75">
      <c r="A102" s="206" t="s">
        <v>432</v>
      </c>
      <c r="B102" s="207" t="s">
        <v>431</v>
      </c>
      <c r="C102" s="208">
        <v>714</v>
      </c>
      <c r="D102" s="209" t="s">
        <v>350</v>
      </c>
      <c r="E102" s="210" t="s">
        <v>166</v>
      </c>
      <c r="F102" s="211" t="s">
        <v>210</v>
      </c>
      <c r="G102" s="212" t="s">
        <v>456</v>
      </c>
      <c r="H102" s="213">
        <v>2018</v>
      </c>
    </row>
    <row r="103" spans="1:8" ht="12.75">
      <c r="A103" s="206" t="s">
        <v>122</v>
      </c>
      <c r="B103" s="207" t="s">
        <v>123</v>
      </c>
      <c r="C103" s="208">
        <v>5872</v>
      </c>
      <c r="D103" s="209" t="s">
        <v>149</v>
      </c>
      <c r="E103" s="210" t="s">
        <v>166</v>
      </c>
      <c r="F103" s="215">
        <v>181</v>
      </c>
      <c r="G103" s="212" t="s">
        <v>204</v>
      </c>
      <c r="H103" s="205">
        <v>2018</v>
      </c>
    </row>
    <row r="104" spans="1:8" ht="12.75">
      <c r="A104" s="206" t="s">
        <v>489</v>
      </c>
      <c r="B104" s="207" t="s">
        <v>490</v>
      </c>
      <c r="C104" s="208">
        <v>19</v>
      </c>
      <c r="D104" s="209" t="s">
        <v>351</v>
      </c>
      <c r="E104" s="210" t="s">
        <v>312</v>
      </c>
      <c r="F104" s="211">
        <v>294</v>
      </c>
      <c r="G104" s="212" t="s">
        <v>254</v>
      </c>
      <c r="H104" s="213">
        <v>2019</v>
      </c>
    </row>
    <row r="105" spans="1:8" ht="12.75">
      <c r="A105" s="206" t="s">
        <v>429</v>
      </c>
      <c r="B105" s="207" t="s">
        <v>491</v>
      </c>
      <c r="C105" s="208">
        <v>18</v>
      </c>
      <c r="D105" s="209" t="s">
        <v>352</v>
      </c>
      <c r="E105" s="210" t="s">
        <v>312</v>
      </c>
      <c r="F105" s="211">
        <v>294</v>
      </c>
      <c r="G105" s="212" t="s">
        <v>254</v>
      </c>
      <c r="H105" s="213">
        <v>2019</v>
      </c>
    </row>
    <row r="106" spans="1:8" ht="12.75">
      <c r="A106" s="206" t="s">
        <v>353</v>
      </c>
      <c r="B106" s="207" t="s">
        <v>354</v>
      </c>
      <c r="C106" s="208">
        <v>123</v>
      </c>
      <c r="D106" s="209" t="s">
        <v>355</v>
      </c>
      <c r="E106" s="210" t="s">
        <v>312</v>
      </c>
      <c r="F106" s="211">
        <v>294</v>
      </c>
      <c r="G106" s="212" t="s">
        <v>254</v>
      </c>
      <c r="H106" s="213">
        <v>2018</v>
      </c>
    </row>
    <row r="107" spans="1:8" ht="12.75">
      <c r="A107" s="206" t="s">
        <v>197</v>
      </c>
      <c r="B107" s="207" t="s">
        <v>356</v>
      </c>
      <c r="C107" s="208">
        <v>6629</v>
      </c>
      <c r="D107" s="209" t="s">
        <v>357</v>
      </c>
      <c r="E107" s="210" t="s">
        <v>166</v>
      </c>
      <c r="F107" s="211" t="s">
        <v>169</v>
      </c>
      <c r="G107" s="212" t="s">
        <v>170</v>
      </c>
      <c r="H107" s="205">
        <v>2018</v>
      </c>
    </row>
    <row r="108" spans="1:8" ht="12.75">
      <c r="A108" s="206" t="s">
        <v>492</v>
      </c>
      <c r="B108" s="207" t="s">
        <v>493</v>
      </c>
      <c r="C108" s="208">
        <v>6</v>
      </c>
      <c r="D108" s="209" t="s">
        <v>358</v>
      </c>
      <c r="E108" s="210" t="s">
        <v>312</v>
      </c>
      <c r="F108" s="211">
        <v>294</v>
      </c>
      <c r="G108" s="212" t="s">
        <v>254</v>
      </c>
      <c r="H108" s="213">
        <v>2019</v>
      </c>
    </row>
    <row r="109" spans="1:8" ht="12.75">
      <c r="A109" s="206" t="s">
        <v>359</v>
      </c>
      <c r="B109" s="207" t="s">
        <v>123</v>
      </c>
      <c r="C109" s="208">
        <v>9117</v>
      </c>
      <c r="D109" s="209" t="s">
        <v>360</v>
      </c>
      <c r="E109" s="210" t="s">
        <v>166</v>
      </c>
      <c r="F109" s="211" t="s">
        <v>179</v>
      </c>
      <c r="G109" s="212" t="s">
        <v>180</v>
      </c>
      <c r="H109" s="213">
        <v>2016</v>
      </c>
    </row>
    <row r="110" spans="1:8" ht="12.75">
      <c r="A110" s="206" t="s">
        <v>494</v>
      </c>
      <c r="B110" s="207" t="s">
        <v>495</v>
      </c>
      <c r="C110" s="208">
        <v>4</v>
      </c>
      <c r="D110" s="209" t="s">
        <v>361</v>
      </c>
      <c r="E110" s="210" t="s">
        <v>166</v>
      </c>
      <c r="F110" s="211" t="s">
        <v>191</v>
      </c>
      <c r="G110" s="212" t="s">
        <v>192</v>
      </c>
      <c r="H110" s="213">
        <v>2019</v>
      </c>
    </row>
    <row r="111" spans="1:8" ht="12.75">
      <c r="A111" s="206" t="s">
        <v>433</v>
      </c>
      <c r="B111" s="207" t="s">
        <v>434</v>
      </c>
      <c r="C111" s="208">
        <v>715</v>
      </c>
      <c r="D111" s="209" t="s">
        <v>362</v>
      </c>
      <c r="E111" s="210" t="s">
        <v>166</v>
      </c>
      <c r="F111" s="211" t="s">
        <v>210</v>
      </c>
      <c r="G111" s="212" t="s">
        <v>456</v>
      </c>
      <c r="H111" s="213">
        <v>2018</v>
      </c>
    </row>
    <row r="112" spans="1:8" ht="12.75">
      <c r="A112" s="206" t="s">
        <v>363</v>
      </c>
      <c r="B112" s="207" t="s">
        <v>85</v>
      </c>
      <c r="C112" s="208">
        <v>503</v>
      </c>
      <c r="D112" s="209" t="s">
        <v>364</v>
      </c>
      <c r="E112" s="241" t="s">
        <v>174</v>
      </c>
      <c r="F112" s="211" t="s">
        <v>344</v>
      </c>
      <c r="G112" s="212" t="s">
        <v>345</v>
      </c>
      <c r="H112" s="205">
        <v>2018</v>
      </c>
    </row>
    <row r="113" spans="1:8" ht="12.75">
      <c r="A113" s="206" t="s">
        <v>78</v>
      </c>
      <c r="B113" s="207" t="s">
        <v>79</v>
      </c>
      <c r="C113" s="208">
        <v>946</v>
      </c>
      <c r="D113" s="209" t="s">
        <v>80</v>
      </c>
      <c r="E113" s="210" t="s">
        <v>166</v>
      </c>
      <c r="F113" s="211" t="s">
        <v>210</v>
      </c>
      <c r="G113" s="212" t="s">
        <v>456</v>
      </c>
      <c r="H113" s="213">
        <v>2018</v>
      </c>
    </row>
    <row r="114" spans="1:8" ht="12.75">
      <c r="A114" s="206" t="s">
        <v>99</v>
      </c>
      <c r="B114" s="207" t="s">
        <v>75</v>
      </c>
      <c r="C114" s="208">
        <v>949</v>
      </c>
      <c r="D114" s="209" t="s">
        <v>100</v>
      </c>
      <c r="E114" s="210" t="s">
        <v>166</v>
      </c>
      <c r="F114" s="211" t="s">
        <v>210</v>
      </c>
      <c r="G114" s="212" t="s">
        <v>456</v>
      </c>
      <c r="H114" s="205">
        <v>2018</v>
      </c>
    </row>
    <row r="115" spans="1:8" ht="12.75">
      <c r="A115" s="206" t="s">
        <v>435</v>
      </c>
      <c r="B115" s="207" t="s">
        <v>436</v>
      </c>
      <c r="C115" s="208">
        <v>716</v>
      </c>
      <c r="D115" s="209" t="s">
        <v>366</v>
      </c>
      <c r="E115" s="210" t="s">
        <v>166</v>
      </c>
      <c r="F115" s="211" t="s">
        <v>210</v>
      </c>
      <c r="G115" s="212" t="s">
        <v>456</v>
      </c>
      <c r="H115" s="207">
        <v>2017</v>
      </c>
    </row>
    <row r="116" spans="1:8" ht="12.75">
      <c r="A116" s="206" t="s">
        <v>112</v>
      </c>
      <c r="B116" s="207" t="s">
        <v>367</v>
      </c>
      <c r="C116" s="208">
        <v>9277</v>
      </c>
      <c r="D116" s="209" t="s">
        <v>142</v>
      </c>
      <c r="E116" s="210" t="s">
        <v>166</v>
      </c>
      <c r="F116" s="211" t="s">
        <v>167</v>
      </c>
      <c r="G116" s="212" t="s">
        <v>168</v>
      </c>
      <c r="H116" s="213">
        <v>2018</v>
      </c>
    </row>
    <row r="117" spans="1:8" ht="12.75">
      <c r="A117" s="206" t="s">
        <v>368</v>
      </c>
      <c r="B117" s="207" t="s">
        <v>369</v>
      </c>
      <c r="C117" s="208">
        <v>1133</v>
      </c>
      <c r="D117" s="209" t="s">
        <v>370</v>
      </c>
      <c r="E117" s="210" t="s">
        <v>166</v>
      </c>
      <c r="F117" s="211" t="s">
        <v>179</v>
      </c>
      <c r="G117" s="212" t="s">
        <v>180</v>
      </c>
      <c r="H117" s="205">
        <v>2018</v>
      </c>
    </row>
    <row r="118" spans="1:8" ht="12.75">
      <c r="A118" s="206" t="s">
        <v>120</v>
      </c>
      <c r="B118" s="207" t="s">
        <v>121</v>
      </c>
      <c r="C118" s="208">
        <v>7875</v>
      </c>
      <c r="D118" s="209" t="s">
        <v>148</v>
      </c>
      <c r="E118" s="210" t="s">
        <v>166</v>
      </c>
      <c r="F118" s="211" t="s">
        <v>237</v>
      </c>
      <c r="G118" s="212" t="s">
        <v>175</v>
      </c>
      <c r="H118" s="213">
        <v>2018</v>
      </c>
    </row>
    <row r="119" spans="1:8" ht="12.75">
      <c r="A119" s="206" t="s">
        <v>106</v>
      </c>
      <c r="B119" s="207" t="s">
        <v>371</v>
      </c>
      <c r="C119" s="208">
        <v>4985</v>
      </c>
      <c r="D119" s="216" t="s">
        <v>372</v>
      </c>
      <c r="E119" s="214" t="s">
        <v>453</v>
      </c>
      <c r="F119" s="211" t="s">
        <v>210</v>
      </c>
      <c r="G119" s="212" t="s">
        <v>456</v>
      </c>
      <c r="H119" s="205">
        <v>2018</v>
      </c>
    </row>
    <row r="120" spans="1:8" ht="12.75">
      <c r="A120" s="206" t="s">
        <v>437</v>
      </c>
      <c r="B120" s="207" t="s">
        <v>438</v>
      </c>
      <c r="C120" s="208">
        <v>717</v>
      </c>
      <c r="D120" s="209" t="s">
        <v>373</v>
      </c>
      <c r="E120" s="210" t="s">
        <v>166</v>
      </c>
      <c r="F120" s="211" t="s">
        <v>210</v>
      </c>
      <c r="G120" s="212" t="s">
        <v>456</v>
      </c>
      <c r="H120" s="207">
        <v>2017</v>
      </c>
    </row>
    <row r="121" spans="1:8" ht="12.75">
      <c r="A121" s="206" t="s">
        <v>374</v>
      </c>
      <c r="B121" s="207" t="s">
        <v>238</v>
      </c>
      <c r="C121" s="208">
        <v>1563</v>
      </c>
      <c r="D121" s="209" t="s">
        <v>375</v>
      </c>
      <c r="E121" s="210" t="s">
        <v>166</v>
      </c>
      <c r="F121" s="226">
        <v>378</v>
      </c>
      <c r="G121" s="212" t="s">
        <v>365</v>
      </c>
      <c r="H121" s="205">
        <v>2018</v>
      </c>
    </row>
    <row r="122" spans="1:8" ht="12.75">
      <c r="A122" s="206" t="s">
        <v>376</v>
      </c>
      <c r="B122" s="207" t="s">
        <v>367</v>
      </c>
      <c r="C122" s="208">
        <v>7280</v>
      </c>
      <c r="D122" s="209" t="s">
        <v>377</v>
      </c>
      <c r="E122" s="210" t="s">
        <v>166</v>
      </c>
      <c r="F122" s="211">
        <v>145</v>
      </c>
      <c r="G122" s="212" t="s">
        <v>378</v>
      </c>
      <c r="H122" s="207">
        <v>2017</v>
      </c>
    </row>
    <row r="123" spans="1:8" ht="12.75">
      <c r="A123" s="224"/>
      <c r="B123" s="207"/>
      <c r="C123" s="208"/>
      <c r="D123" s="209" t="s">
        <v>379</v>
      </c>
      <c r="E123" s="210"/>
      <c r="F123" s="211"/>
      <c r="G123" s="212"/>
      <c r="H123" s="213"/>
    </row>
    <row r="124" spans="1:8" ht="12.75">
      <c r="A124" s="224" t="s">
        <v>496</v>
      </c>
      <c r="B124" s="207" t="s">
        <v>497</v>
      </c>
      <c r="C124" s="208">
        <v>1876</v>
      </c>
      <c r="D124" s="209" t="s">
        <v>380</v>
      </c>
      <c r="E124" s="210" t="s">
        <v>166</v>
      </c>
      <c r="F124" s="211">
        <v>454</v>
      </c>
      <c r="G124" s="212" t="s">
        <v>498</v>
      </c>
      <c r="H124" s="213">
        <v>2018</v>
      </c>
    </row>
    <row r="125" spans="1:8" ht="12.75">
      <c r="A125" s="206" t="s">
        <v>134</v>
      </c>
      <c r="B125" s="207" t="s">
        <v>104</v>
      </c>
      <c r="C125" s="208">
        <v>3360</v>
      </c>
      <c r="D125" s="209" t="s">
        <v>381</v>
      </c>
      <c r="E125" s="210" t="s">
        <v>166</v>
      </c>
      <c r="F125" s="211" t="s">
        <v>382</v>
      </c>
      <c r="G125" s="212" t="s">
        <v>383</v>
      </c>
      <c r="H125" s="207">
        <v>2017</v>
      </c>
    </row>
    <row r="126" spans="1:8" ht="12.75">
      <c r="A126" s="213" t="s">
        <v>384</v>
      </c>
      <c r="B126" s="207" t="s">
        <v>335</v>
      </c>
      <c r="C126" s="208">
        <v>7893</v>
      </c>
      <c r="D126" s="209" t="s">
        <v>385</v>
      </c>
      <c r="E126" s="210" t="s">
        <v>166</v>
      </c>
      <c r="F126" s="211" t="s">
        <v>169</v>
      </c>
      <c r="G126" s="212" t="s">
        <v>170</v>
      </c>
      <c r="H126" s="207">
        <v>2017</v>
      </c>
    </row>
    <row r="127" spans="1:8" ht="12.75">
      <c r="A127" s="206" t="s">
        <v>386</v>
      </c>
      <c r="B127" s="207" t="s">
        <v>85</v>
      </c>
      <c r="C127" s="208">
        <v>9381</v>
      </c>
      <c r="D127" s="209" t="s">
        <v>387</v>
      </c>
      <c r="E127" s="210" t="s">
        <v>166</v>
      </c>
      <c r="F127" s="211" t="s">
        <v>253</v>
      </c>
      <c r="G127" s="212" t="s">
        <v>254</v>
      </c>
      <c r="H127" s="207">
        <v>2017</v>
      </c>
    </row>
    <row r="128" spans="1:8" ht="12.75">
      <c r="A128" s="206" t="s">
        <v>388</v>
      </c>
      <c r="B128" s="207" t="s">
        <v>389</v>
      </c>
      <c r="C128" s="208">
        <v>325</v>
      </c>
      <c r="D128" s="216" t="s">
        <v>390</v>
      </c>
      <c r="E128" s="210" t="s">
        <v>166</v>
      </c>
      <c r="F128" s="215">
        <v>181</v>
      </c>
      <c r="G128" s="212" t="s">
        <v>204</v>
      </c>
      <c r="H128" s="205">
        <v>2018</v>
      </c>
    </row>
    <row r="129" spans="1:8" ht="12.75">
      <c r="A129" s="206" t="s">
        <v>126</v>
      </c>
      <c r="B129" s="207" t="s">
        <v>391</v>
      </c>
      <c r="C129" s="208">
        <v>8129</v>
      </c>
      <c r="D129" s="209" t="s">
        <v>151</v>
      </c>
      <c r="E129" s="210" t="s">
        <v>166</v>
      </c>
      <c r="F129" s="211" t="s">
        <v>237</v>
      </c>
      <c r="G129" s="212" t="s">
        <v>175</v>
      </c>
      <c r="H129" s="213">
        <v>2018</v>
      </c>
    </row>
    <row r="130" spans="1:8" ht="12.75">
      <c r="A130" s="206"/>
      <c r="B130" s="207"/>
      <c r="C130" s="208"/>
      <c r="D130" s="209" t="s">
        <v>500</v>
      </c>
      <c r="E130" s="210"/>
      <c r="F130" s="211"/>
      <c r="G130" s="212"/>
      <c r="H130" s="205"/>
    </row>
    <row r="131" spans="1:8" ht="12.75">
      <c r="A131" s="206" t="s">
        <v>115</v>
      </c>
      <c r="B131" s="207" t="s">
        <v>116</v>
      </c>
      <c r="C131" s="208">
        <v>7319</v>
      </c>
      <c r="D131" s="209" t="s">
        <v>145</v>
      </c>
      <c r="E131" s="210" t="s">
        <v>166</v>
      </c>
      <c r="F131" s="211" t="s">
        <v>169</v>
      </c>
      <c r="G131" s="212" t="s">
        <v>170</v>
      </c>
      <c r="H131" s="205">
        <v>2018</v>
      </c>
    </row>
    <row r="132" spans="1:8" ht="12.75">
      <c r="A132" s="206"/>
      <c r="B132" s="207"/>
      <c r="C132" s="208"/>
      <c r="D132" s="209" t="s">
        <v>393</v>
      </c>
      <c r="E132" s="210"/>
      <c r="F132" s="211"/>
      <c r="G132" s="212"/>
      <c r="H132" s="213"/>
    </row>
    <row r="133" spans="1:8" ht="12.75">
      <c r="A133" s="206" t="s">
        <v>131</v>
      </c>
      <c r="B133" s="213" t="s">
        <v>132</v>
      </c>
      <c r="C133" s="208">
        <v>9410</v>
      </c>
      <c r="D133" s="216" t="s">
        <v>153</v>
      </c>
      <c r="E133" s="210" t="s">
        <v>166</v>
      </c>
      <c r="F133" s="211" t="s">
        <v>169</v>
      </c>
      <c r="G133" s="212" t="s">
        <v>170</v>
      </c>
      <c r="H133" s="205">
        <v>2018</v>
      </c>
    </row>
    <row r="134" spans="1:8" ht="12.75">
      <c r="A134" s="206" t="s">
        <v>394</v>
      </c>
      <c r="B134" s="207" t="s">
        <v>395</v>
      </c>
      <c r="C134" s="208">
        <v>30</v>
      </c>
      <c r="D134" s="209" t="s">
        <v>396</v>
      </c>
      <c r="E134" s="210" t="s">
        <v>166</v>
      </c>
      <c r="F134" s="211" t="s">
        <v>167</v>
      </c>
      <c r="G134" s="212" t="s">
        <v>168</v>
      </c>
      <c r="H134" s="207">
        <v>2017</v>
      </c>
    </row>
    <row r="135" spans="1:8" ht="12.75">
      <c r="A135" s="206" t="s">
        <v>397</v>
      </c>
      <c r="B135" s="207" t="s">
        <v>348</v>
      </c>
      <c r="C135" s="208">
        <v>2778</v>
      </c>
      <c r="D135" s="209" t="s">
        <v>398</v>
      </c>
      <c r="E135" s="210" t="s">
        <v>166</v>
      </c>
      <c r="F135" s="211" t="s">
        <v>188</v>
      </c>
      <c r="G135" s="212" t="s">
        <v>189</v>
      </c>
      <c r="H135" s="205">
        <v>2018</v>
      </c>
    </row>
    <row r="136" spans="1:8" ht="12.75">
      <c r="A136" s="206"/>
      <c r="B136" s="207"/>
      <c r="C136" s="208"/>
      <c r="D136" s="209" t="s">
        <v>399</v>
      </c>
      <c r="E136" s="210"/>
      <c r="F136" s="211"/>
      <c r="G136" s="212"/>
      <c r="H136" s="213"/>
    </row>
    <row r="137" spans="1:8" ht="12.75">
      <c r="A137" s="206"/>
      <c r="B137" s="207"/>
      <c r="C137" s="208"/>
      <c r="D137" s="209" t="s">
        <v>400</v>
      </c>
      <c r="E137" s="210"/>
      <c r="F137" s="211"/>
      <c r="G137" s="212"/>
      <c r="H137" s="205"/>
    </row>
    <row r="138" spans="1:8" ht="12.75">
      <c r="A138" s="206"/>
      <c r="B138" s="207"/>
      <c r="C138" s="208"/>
      <c r="D138" s="209" t="s">
        <v>401</v>
      </c>
      <c r="E138" s="210"/>
      <c r="F138" s="211"/>
      <c r="G138" s="212"/>
      <c r="H138" s="207"/>
    </row>
    <row r="139" spans="1:8" ht="12.75">
      <c r="A139" s="206"/>
      <c r="B139" s="207"/>
      <c r="C139" s="208"/>
      <c r="D139" s="209" t="s">
        <v>501</v>
      </c>
      <c r="E139" s="210"/>
      <c r="F139" s="211"/>
      <c r="G139" s="212"/>
      <c r="H139" s="213"/>
    </row>
    <row r="140" spans="1:8" ht="12.75">
      <c r="A140" s="206"/>
      <c r="B140" s="207"/>
      <c r="C140" s="208"/>
      <c r="D140" s="209" t="s">
        <v>502</v>
      </c>
      <c r="E140" s="210"/>
      <c r="F140" s="211"/>
      <c r="G140" s="212"/>
      <c r="H140" s="213"/>
    </row>
    <row r="141" spans="1:8" ht="12.75">
      <c r="A141" s="206"/>
      <c r="B141" s="207"/>
      <c r="C141" s="208"/>
      <c r="D141" s="209" t="s">
        <v>503</v>
      </c>
      <c r="E141" s="210"/>
      <c r="F141" s="211"/>
      <c r="G141" s="212"/>
      <c r="H141" s="205"/>
    </row>
    <row r="142" spans="1:8" ht="12.75">
      <c r="A142" s="206"/>
      <c r="B142" s="207"/>
      <c r="C142" s="208"/>
      <c r="D142" s="209" t="s">
        <v>504</v>
      </c>
      <c r="E142" s="210"/>
      <c r="F142" s="211"/>
      <c r="G142" s="212"/>
      <c r="H142" s="205"/>
    </row>
    <row r="143" spans="1:8" ht="12.75">
      <c r="A143" s="206"/>
      <c r="B143" s="207"/>
      <c r="C143" s="208"/>
      <c r="D143" s="209" t="s">
        <v>505</v>
      </c>
      <c r="E143" s="210"/>
      <c r="F143" s="211"/>
      <c r="G143" s="212"/>
      <c r="H143" s="205"/>
    </row>
    <row r="144" spans="1:8" ht="12.75">
      <c r="A144" s="206"/>
      <c r="B144" s="207"/>
      <c r="C144" s="208"/>
      <c r="D144" s="209" t="s">
        <v>402</v>
      </c>
      <c r="E144" s="210"/>
      <c r="F144" s="211"/>
      <c r="G144" s="212"/>
      <c r="H144" s="205"/>
    </row>
    <row r="145" spans="1:8" ht="12.75">
      <c r="A145" s="206"/>
      <c r="B145" s="207"/>
      <c r="C145" s="208"/>
      <c r="D145" s="209" t="s">
        <v>506</v>
      </c>
      <c r="E145" s="210"/>
      <c r="F145" s="211"/>
      <c r="G145" s="212"/>
      <c r="H145" s="213"/>
    </row>
    <row r="146" spans="1:8" ht="12.75">
      <c r="A146" s="206" t="s">
        <v>403</v>
      </c>
      <c r="B146" s="207" t="s">
        <v>310</v>
      </c>
      <c r="C146" s="208">
        <v>5146</v>
      </c>
      <c r="D146" s="209" t="s">
        <v>404</v>
      </c>
      <c r="E146" s="210" t="s">
        <v>166</v>
      </c>
      <c r="F146" s="211" t="s">
        <v>260</v>
      </c>
      <c r="G146" s="212" t="s">
        <v>261</v>
      </c>
      <c r="H146" s="205">
        <v>2018</v>
      </c>
    </row>
    <row r="147" spans="1:8" ht="12.75">
      <c r="A147" s="206"/>
      <c r="B147" s="207"/>
      <c r="C147" s="208"/>
      <c r="D147" s="209" t="s">
        <v>507</v>
      </c>
      <c r="E147" s="210"/>
      <c r="F147" s="211"/>
      <c r="G147" s="212"/>
      <c r="H147" s="207"/>
    </row>
    <row r="148" spans="1:8" ht="12.75">
      <c r="A148" s="206" t="s">
        <v>405</v>
      </c>
      <c r="B148" s="207" t="s">
        <v>310</v>
      </c>
      <c r="C148" s="208">
        <v>8221</v>
      </c>
      <c r="D148" s="209" t="s">
        <v>406</v>
      </c>
      <c r="E148" s="210" t="s">
        <v>166</v>
      </c>
      <c r="F148" s="211" t="s">
        <v>169</v>
      </c>
      <c r="G148" s="212" t="s">
        <v>170</v>
      </c>
      <c r="H148" s="213">
        <v>2018</v>
      </c>
    </row>
    <row r="149" spans="1:8" ht="12.75">
      <c r="A149" s="206"/>
      <c r="B149" s="207"/>
      <c r="C149" s="208"/>
      <c r="D149" s="209" t="s">
        <v>508</v>
      </c>
      <c r="E149" s="210"/>
      <c r="F149" s="211"/>
      <c r="G149" s="212"/>
      <c r="H149" s="213"/>
    </row>
    <row r="150" spans="1:8" ht="12.75">
      <c r="A150" s="206"/>
      <c r="B150" s="207"/>
      <c r="C150" s="208"/>
      <c r="D150" s="209" t="s">
        <v>509</v>
      </c>
      <c r="E150" s="210"/>
      <c r="F150" s="211"/>
      <c r="G150" s="212"/>
      <c r="H150" s="205"/>
    </row>
    <row r="151" spans="1:8" ht="12.75">
      <c r="A151" s="206"/>
      <c r="B151" s="207"/>
      <c r="C151" s="208"/>
      <c r="D151" s="209" t="s">
        <v>510</v>
      </c>
      <c r="E151" s="210"/>
      <c r="F151" s="211"/>
      <c r="G151" s="212"/>
      <c r="H151" s="205"/>
    </row>
    <row r="152" spans="1:8" ht="12.75">
      <c r="A152" s="206"/>
      <c r="B152" s="207"/>
      <c r="C152" s="208"/>
      <c r="D152" s="209" t="s">
        <v>511</v>
      </c>
      <c r="E152" s="210"/>
      <c r="F152" s="211"/>
      <c r="G152" s="212"/>
      <c r="H152" s="205"/>
    </row>
    <row r="153" spans="1:8" ht="12.75">
      <c r="A153" s="206"/>
      <c r="B153" s="207"/>
      <c r="C153" s="208"/>
      <c r="D153" s="209" t="s">
        <v>512</v>
      </c>
      <c r="E153" s="210"/>
      <c r="F153" s="211"/>
      <c r="G153" s="212"/>
      <c r="H153" s="205"/>
    </row>
    <row r="154" spans="1:8" ht="12.75">
      <c r="A154" s="206"/>
      <c r="B154" s="207"/>
      <c r="C154" s="208"/>
      <c r="D154" s="209" t="s">
        <v>513</v>
      </c>
      <c r="E154" s="210"/>
      <c r="F154" s="211"/>
      <c r="G154" s="212"/>
      <c r="H154" s="213"/>
    </row>
    <row r="155" spans="1:8" ht="12.75">
      <c r="A155" s="206" t="s">
        <v>407</v>
      </c>
      <c r="B155" s="207" t="s">
        <v>408</v>
      </c>
      <c r="C155" s="208">
        <v>2366</v>
      </c>
      <c r="D155" s="209" t="s">
        <v>409</v>
      </c>
      <c r="E155" s="210" t="s">
        <v>166</v>
      </c>
      <c r="F155" s="211" t="s">
        <v>382</v>
      </c>
      <c r="G155" s="212" t="s">
        <v>383</v>
      </c>
      <c r="H155" s="205">
        <v>2018</v>
      </c>
    </row>
    <row r="156" spans="1:8" ht="12.75">
      <c r="A156" s="206"/>
      <c r="B156" s="207"/>
      <c r="C156" s="208"/>
      <c r="D156" s="209" t="s">
        <v>514</v>
      </c>
      <c r="E156" s="210"/>
      <c r="F156" s="211"/>
      <c r="G156" s="212"/>
      <c r="H156" s="205"/>
    </row>
    <row r="157" spans="1:8" ht="12.75">
      <c r="A157" s="206" t="s">
        <v>410</v>
      </c>
      <c r="B157" s="207" t="s">
        <v>258</v>
      </c>
      <c r="C157" s="208">
        <v>1316</v>
      </c>
      <c r="D157" s="209" t="s">
        <v>155</v>
      </c>
      <c r="E157" s="210" t="s">
        <v>166</v>
      </c>
      <c r="F157" s="211" t="s">
        <v>382</v>
      </c>
      <c r="G157" s="212" t="s">
        <v>383</v>
      </c>
      <c r="H157" s="205">
        <v>2018</v>
      </c>
    </row>
    <row r="158" spans="1:8" ht="12.75">
      <c r="A158" s="206"/>
      <c r="B158" s="207"/>
      <c r="C158" s="208"/>
      <c r="D158" s="209" t="s">
        <v>515</v>
      </c>
      <c r="E158" s="210"/>
      <c r="F158" s="211"/>
      <c r="G158" s="212"/>
      <c r="H158" s="205"/>
    </row>
    <row r="159" spans="1:8" ht="12.75">
      <c r="A159" s="206" t="s">
        <v>411</v>
      </c>
      <c r="B159" s="207" t="s">
        <v>104</v>
      </c>
      <c r="C159" s="208">
        <v>8765</v>
      </c>
      <c r="D159" s="209" t="s">
        <v>412</v>
      </c>
      <c r="E159" s="210" t="s">
        <v>166</v>
      </c>
      <c r="F159" s="211" t="s">
        <v>179</v>
      </c>
      <c r="G159" s="212" t="s">
        <v>180</v>
      </c>
      <c r="H159" s="213">
        <v>2018</v>
      </c>
    </row>
    <row r="160" spans="1:8" ht="12.75">
      <c r="A160" s="206"/>
      <c r="B160" s="207"/>
      <c r="C160" s="208"/>
      <c r="D160" s="209" t="s">
        <v>516</v>
      </c>
      <c r="E160" s="210"/>
      <c r="F160" s="211"/>
      <c r="G160" s="212"/>
      <c r="H160" s="205"/>
    </row>
    <row r="161" spans="1:8" ht="12.75">
      <c r="A161" s="206" t="s">
        <v>413</v>
      </c>
      <c r="B161" s="207" t="s">
        <v>414</v>
      </c>
      <c r="C161" s="208">
        <v>8767</v>
      </c>
      <c r="D161" s="209" t="s">
        <v>415</v>
      </c>
      <c r="E161" s="210" t="s">
        <v>166</v>
      </c>
      <c r="F161" s="211" t="s">
        <v>179</v>
      </c>
      <c r="G161" s="212" t="s">
        <v>180</v>
      </c>
      <c r="H161" s="205">
        <v>2018</v>
      </c>
    </row>
    <row r="162" spans="1:8" ht="12.75">
      <c r="A162" s="206" t="s">
        <v>416</v>
      </c>
      <c r="B162" s="207" t="s">
        <v>125</v>
      </c>
      <c r="C162" s="208">
        <v>1378</v>
      </c>
      <c r="D162" s="209" t="s">
        <v>417</v>
      </c>
      <c r="E162" s="210" t="s">
        <v>166</v>
      </c>
      <c r="F162" s="211" t="s">
        <v>253</v>
      </c>
      <c r="G162" s="212" t="s">
        <v>254</v>
      </c>
      <c r="H162" s="213">
        <v>2016</v>
      </c>
    </row>
    <row r="163" spans="1:8" ht="12.75">
      <c r="A163" s="206"/>
      <c r="B163" s="207"/>
      <c r="C163" s="208"/>
      <c r="D163" s="209" t="s">
        <v>517</v>
      </c>
      <c r="E163" s="210"/>
      <c r="F163" s="211"/>
      <c r="G163" s="212"/>
      <c r="H163" s="205"/>
    </row>
    <row r="164" spans="1:8" ht="12.75">
      <c r="A164" s="217"/>
      <c r="B164" s="207"/>
      <c r="C164" s="227"/>
      <c r="D164" s="209" t="s">
        <v>418</v>
      </c>
      <c r="E164" s="210"/>
      <c r="F164" s="211"/>
      <c r="G164" s="212"/>
      <c r="H164" s="213"/>
    </row>
    <row r="165" spans="1:8" ht="12.75">
      <c r="A165" s="217" t="s">
        <v>419</v>
      </c>
      <c r="B165" s="207" t="s">
        <v>420</v>
      </c>
      <c r="C165" s="227">
        <v>9118</v>
      </c>
      <c r="D165" s="209" t="s">
        <v>421</v>
      </c>
      <c r="E165" s="210" t="s">
        <v>166</v>
      </c>
      <c r="F165" s="211" t="s">
        <v>179</v>
      </c>
      <c r="G165" s="212" t="s">
        <v>180</v>
      </c>
      <c r="H165" s="213">
        <v>2016</v>
      </c>
    </row>
    <row r="166" spans="1:8" ht="12.75">
      <c r="A166" s="206"/>
      <c r="B166" s="207"/>
      <c r="C166" s="208"/>
      <c r="D166" s="209" t="s">
        <v>147</v>
      </c>
      <c r="E166" s="210"/>
      <c r="F166" s="211"/>
      <c r="G166" s="212"/>
      <c r="H166" s="205"/>
    </row>
    <row r="167" spans="1:8" ht="12.75">
      <c r="A167" s="206"/>
      <c r="B167" s="207"/>
      <c r="C167" s="208"/>
      <c r="D167" s="209" t="s">
        <v>154</v>
      </c>
      <c r="E167" s="210"/>
      <c r="F167" s="211"/>
      <c r="G167" s="212"/>
      <c r="H167" s="213"/>
    </row>
    <row r="168" spans="1:8" ht="12.75">
      <c r="A168" s="206"/>
      <c r="B168" s="207"/>
      <c r="C168" s="208"/>
      <c r="D168" s="209" t="s">
        <v>518</v>
      </c>
      <c r="E168" s="210"/>
      <c r="F168" s="211"/>
      <c r="G168" s="212"/>
      <c r="H168" s="213"/>
    </row>
    <row r="169" spans="1:8" ht="12.75">
      <c r="A169" s="206"/>
      <c r="B169" s="207"/>
      <c r="C169" s="208"/>
      <c r="D169" s="209" t="s">
        <v>519</v>
      </c>
      <c r="E169" s="210"/>
      <c r="F169" s="211"/>
      <c r="G169" s="212"/>
      <c r="H169" s="205"/>
    </row>
    <row r="170" spans="1:8" ht="12.75">
      <c r="A170" s="206"/>
      <c r="B170" s="207"/>
      <c r="C170" s="208"/>
      <c r="D170" s="209" t="s">
        <v>520</v>
      </c>
      <c r="E170" s="210"/>
      <c r="F170" s="211"/>
      <c r="G170" s="212"/>
      <c r="H170" s="207"/>
    </row>
    <row r="171" spans="1:8" ht="12.75">
      <c r="A171" s="206"/>
      <c r="B171" s="207"/>
      <c r="C171" s="208"/>
      <c r="D171" s="209" t="s">
        <v>521</v>
      </c>
      <c r="E171" s="210"/>
      <c r="F171" s="211"/>
      <c r="G171" s="212"/>
      <c r="H171" s="207"/>
    </row>
    <row r="172" spans="1:8" ht="12.75">
      <c r="A172" s="206"/>
      <c r="B172" s="207"/>
      <c r="C172" s="208"/>
      <c r="D172" s="209" t="s">
        <v>522</v>
      </c>
      <c r="E172" s="210"/>
      <c r="F172" s="211"/>
      <c r="G172" s="212"/>
      <c r="H172" s="213"/>
    </row>
    <row r="173" spans="1:8" ht="12.75">
      <c r="A173" s="206"/>
      <c r="B173" s="207"/>
      <c r="C173" s="208"/>
      <c r="D173" s="209" t="s">
        <v>523</v>
      </c>
      <c r="E173" s="210"/>
      <c r="F173" s="211"/>
      <c r="G173" s="212"/>
      <c r="H173" s="205"/>
    </row>
    <row r="174" spans="1:8" ht="12.75">
      <c r="A174" s="206" t="s">
        <v>392</v>
      </c>
      <c r="B174" s="207" t="s">
        <v>90</v>
      </c>
      <c r="C174" s="208">
        <v>9056</v>
      </c>
      <c r="D174" s="209" t="s">
        <v>422</v>
      </c>
      <c r="E174" s="210" t="s">
        <v>166</v>
      </c>
      <c r="F174" s="211" t="s">
        <v>382</v>
      </c>
      <c r="G174" s="212" t="s">
        <v>383</v>
      </c>
      <c r="H174" s="213">
        <v>2018</v>
      </c>
    </row>
    <row r="175" spans="1:8" ht="12.75">
      <c r="A175" s="206"/>
      <c r="B175" s="207"/>
      <c r="C175" s="208"/>
      <c r="D175" s="209" t="s">
        <v>499</v>
      </c>
      <c r="E175" s="210"/>
      <c r="F175" s="211"/>
      <c r="G175" s="212"/>
      <c r="H175" s="213"/>
    </row>
    <row r="176" spans="1:8" ht="12.75">
      <c r="A176" s="206" t="s">
        <v>423</v>
      </c>
      <c r="B176" s="207" t="s">
        <v>104</v>
      </c>
      <c r="C176" s="208">
        <v>328</v>
      </c>
      <c r="D176" s="209" t="s">
        <v>424</v>
      </c>
      <c r="E176" s="210" t="s">
        <v>166</v>
      </c>
      <c r="F176" s="211" t="s">
        <v>210</v>
      </c>
      <c r="G176" s="212" t="s">
        <v>456</v>
      </c>
      <c r="H176" s="205">
        <v>2018</v>
      </c>
    </row>
    <row r="177" spans="1:8" ht="12.75">
      <c r="A177" s="206"/>
      <c r="B177" s="207"/>
      <c r="C177" s="208"/>
      <c r="D177" s="209" t="s">
        <v>524</v>
      </c>
      <c r="E177" s="210"/>
      <c r="F177" s="211"/>
      <c r="G177" s="212"/>
      <c r="H177" s="207"/>
    </row>
    <row r="178" spans="1:8" ht="12.75">
      <c r="A178" s="206"/>
      <c r="B178" s="207"/>
      <c r="C178" s="208"/>
      <c r="D178" s="209" t="s">
        <v>525</v>
      </c>
      <c r="E178" s="210"/>
      <c r="F178" s="211"/>
      <c r="G178" s="212"/>
      <c r="H178" s="207"/>
    </row>
    <row r="179" spans="1:8" ht="12.75">
      <c r="A179" s="206"/>
      <c r="B179" s="207"/>
      <c r="C179" s="208"/>
      <c r="D179" s="209" t="s">
        <v>526</v>
      </c>
      <c r="E179" s="210"/>
      <c r="F179" s="211"/>
      <c r="G179" s="212"/>
      <c r="H179" s="213"/>
    </row>
    <row r="180" spans="1:8" ht="12.75">
      <c r="A180" s="206"/>
      <c r="B180" s="207"/>
      <c r="C180" s="208"/>
      <c r="D180" s="209" t="s">
        <v>527</v>
      </c>
      <c r="E180" s="210"/>
      <c r="F180" s="211"/>
      <c r="G180" s="212"/>
      <c r="H180" s="205"/>
    </row>
    <row r="181" spans="1:8" ht="12.75">
      <c r="A181" s="206"/>
      <c r="B181" s="207"/>
      <c r="C181" s="208"/>
      <c r="D181" s="209" t="s">
        <v>446</v>
      </c>
      <c r="E181" s="210"/>
      <c r="F181" s="211"/>
      <c r="G181" s="212"/>
      <c r="H181" s="213"/>
    </row>
    <row r="182" spans="1:8" ht="12.75">
      <c r="A182" s="206"/>
      <c r="B182" s="207"/>
      <c r="C182" s="208"/>
      <c r="D182" s="209" t="s">
        <v>528</v>
      </c>
      <c r="E182" s="210"/>
      <c r="F182" s="211"/>
      <c r="G182" s="212"/>
      <c r="H182" s="213"/>
    </row>
    <row r="183" spans="1:8" ht="12.75">
      <c r="A183" s="206"/>
      <c r="B183" s="207"/>
      <c r="C183" s="208"/>
      <c r="D183" s="209" t="s">
        <v>529</v>
      </c>
      <c r="E183" s="210"/>
      <c r="F183" s="211"/>
      <c r="G183" s="212"/>
      <c r="H183" s="213"/>
    </row>
    <row r="184" spans="1:8" ht="12.75">
      <c r="A184" s="206"/>
      <c r="B184" s="207"/>
      <c r="C184" s="208"/>
      <c r="D184" s="209" t="s">
        <v>530</v>
      </c>
      <c r="E184" s="210"/>
      <c r="F184" s="211"/>
      <c r="G184" s="212"/>
      <c r="H184" s="213"/>
    </row>
    <row r="185" spans="1:8" ht="12.75">
      <c r="A185" s="206"/>
      <c r="B185" s="207"/>
      <c r="C185" s="208"/>
      <c r="D185" s="209" t="s">
        <v>531</v>
      </c>
      <c r="E185" s="210"/>
      <c r="F185" s="211"/>
      <c r="G185" s="212"/>
      <c r="H185" s="213"/>
    </row>
    <row r="186" spans="1:8" ht="12.75">
      <c r="A186" s="206"/>
      <c r="B186" s="207"/>
      <c r="C186" s="208"/>
      <c r="D186" s="209" t="s">
        <v>532</v>
      </c>
      <c r="E186" s="210"/>
      <c r="F186" s="211"/>
      <c r="G186" s="212"/>
      <c r="H186" s="213"/>
    </row>
  </sheetData>
  <sheetProtection/>
  <autoFilter ref="A1:H1"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Compte-rendu de compétition</dc:title>
  <dc:subject>MRC-V</dc:subject>
  <dc:creator>Robert DEMANGEON</dc:creator>
  <cp:keywords/>
  <dc:description>Accepte 90 concurrents, résultats triés sur 3 pages de 30 lignes. Nom, prénom et numéro MRC donnés par volet "Immatriculation</dc:description>
  <cp:lastModifiedBy>Robert DEMANGEON</cp:lastModifiedBy>
  <cp:lastPrinted>2016-06-14T20:10:01Z</cp:lastPrinted>
  <dcterms:created xsi:type="dcterms:W3CDTF">2009-09-27T08:16:58Z</dcterms:created>
  <dcterms:modified xsi:type="dcterms:W3CDTF">2021-04-12T15:01:54Z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